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spreadsheetml.comments+xml" PartName="/xl/comments2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edger per minister" sheetId="1" r:id="rId5"/>
    <sheet state="visible" name="ledger per churches" sheetId="2" r:id="rId6"/>
    <sheet state="visible" name="FOREIGN MISSION,Bible School" sheetId="3" r:id="rId7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H16">
      <text>
        <t xml:space="preserve">The payment for January - May
period was consolidated and paid in June
Jan- 446.25
Feb- 446.25
March- 446.25
April-446.25
May-775
=2,360</t>
      </text>
    </comment>
    <comment authorId="0" ref="H15">
      <text>
        <t xml:space="preserve">The payment for January - June 
period was consolidated and paid in June
Jan- 670
Feb- 670
March- 670
April- 670
May- 1000
=3,680</t>
      </text>
    </comment>
  </commentList>
</comments>
</file>

<file path=xl/comments2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I30">
      <text>
        <t xml:space="preserve">The payment for January - June 
period was consolidated and paid in June
Jan- 670
Feb- 670
March- 670
April- 670
May- 1000
=3,680</t>
      </text>
    </comment>
    <comment authorId="0" ref="H12">
      <text>
        <t xml:space="preserve">The payment for January - May
period was consolidated and paid in June
Jan- 1,115
Feb- 1,115
March- 1,115
April - 1, 115
May- 1,775
=6235</t>
      </text>
    </comment>
  </commentList>
</comments>
</file>

<file path=xl/sharedStrings.xml><?xml version="1.0" encoding="utf-8"?>
<sst xmlns="http://schemas.openxmlformats.org/spreadsheetml/2006/main" count="317" uniqueCount="161">
  <si>
    <t>AOG PHILIPPINES (NORCEMIN DISTRICT)</t>
  </si>
  <si>
    <t>FOREIGN MISSION For the Year 2025</t>
  </si>
  <si>
    <t>Church Tithes - Year 2026</t>
  </si>
  <si>
    <t>Minister Tithes - Year 2026</t>
  </si>
  <si>
    <t>West Section</t>
  </si>
  <si>
    <t>No.</t>
  </si>
  <si>
    <t>Name of Minister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</si>
  <si>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</si>
  <si>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</si>
  <si>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</si>
  <si>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</si>
  <si>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</si>
  <si>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</si>
  <si>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</si>
  <si>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</si>
  <si>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</si>
  <si>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</si>
  <si>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</si>
  <si>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</si>
  <si>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Name of Church</t>
  </si>
  <si>
    <t>TOTAL</t>
  </si>
  <si>
    <t>Abalde, Antonio</t>
  </si>
  <si>
    <t>ABALDE, LOLITA</t>
  </si>
  <si>
    <t>AG MATANGAD</t>
  </si>
  <si>
    <t>Abalde, Lolita</t>
  </si>
  <si>
    <t>AJON, SUNSHINE</t>
  </si>
  <si>
    <t>AG TAMBO</t>
  </si>
  <si>
    <t>AG AROMAHON</t>
  </si>
  <si>
    <t>ALBERTO, BRIAN</t>
  </si>
  <si>
    <t>Bonggay, Neil Jhon</t>
  </si>
  <si>
    <t>AG MAGSAYSAY</t>
  </si>
  <si>
    <t>ALBERTO, SHERYL</t>
  </si>
  <si>
    <t>Daayata, Rhea Mae</t>
  </si>
  <si>
    <t>AG CALA-CALA</t>
  </si>
  <si>
    <t>BAHIAN, GABRIELA</t>
  </si>
  <si>
    <t>Dandasan, Rodenia</t>
  </si>
  <si>
    <t>AG BAGOCBOC</t>
  </si>
  <si>
    <t>BONGGAY, NEIL JHON</t>
  </si>
  <si>
    <t>Ebajay, Liezel June</t>
  </si>
  <si>
    <t>AG AWANG</t>
  </si>
  <si>
    <t>Fernando, Ken</t>
  </si>
  <si>
    <t>CATAPUSAN, HANZ SIMON</t>
  </si>
  <si>
    <t>AG IMMANUEL COMMUNITY</t>
  </si>
  <si>
    <t>Floran, Harry</t>
  </si>
  <si>
    <t>DAAYATA, RHEA MAE</t>
  </si>
  <si>
    <t>Forte, Harley</t>
  </si>
  <si>
    <t>AG LUMBIA</t>
  </si>
  <si>
    <t>DANDASAN, RODENIA</t>
  </si>
  <si>
    <t>Garcia, Kish</t>
  </si>
  <si>
    <t>AG CANITOAN</t>
  </si>
  <si>
    <t>EBAJAY, LIEZEL JUNE</t>
  </si>
  <si>
    <t>Gayla, Virgel</t>
  </si>
  <si>
    <t>AG BAIKINGON</t>
  </si>
  <si>
    <t>ESCALANTE, CHARLES DAVE</t>
  </si>
  <si>
    <t>Gealon, Mary Ann</t>
  </si>
  <si>
    <t>AG LEGACY CHURCH NAAWAN</t>
  </si>
  <si>
    <t>Hequilan, Leoncia</t>
  </si>
  <si>
    <t>ESCALANTE, JESSLYN</t>
  </si>
  <si>
    <t>AG NAAWAN</t>
  </si>
  <si>
    <t>Hequilan, Jazer</t>
  </si>
  <si>
    <t>ESPINOSA, CEEJAY</t>
  </si>
  <si>
    <t>AG LOOC</t>
  </si>
  <si>
    <t>Johnson, Mary Jane</t>
  </si>
  <si>
    <t>FERNANDO, KEN</t>
  </si>
  <si>
    <t>MT. OLIVE</t>
  </si>
  <si>
    <t>Macalong, Roger</t>
  </si>
  <si>
    <t>FLORAN, HARRY</t>
  </si>
  <si>
    <t>Maquiling, Merlie</t>
  </si>
  <si>
    <t>AG IGPIT OPOL</t>
  </si>
  <si>
    <t>FORTE, HARLEY</t>
  </si>
  <si>
    <t>Obsioma, Agnes</t>
  </si>
  <si>
    <t>AG SINAI LAG.</t>
  </si>
  <si>
    <t>GARCIA, KISH</t>
  </si>
  <si>
    <t>Obsioma, Junnie</t>
  </si>
  <si>
    <t>AG MAUSWAGON LAG.</t>
  </si>
  <si>
    <t>Palayen, Jan Dale Adrian</t>
  </si>
  <si>
    <t>GAYLA, VIRGEL</t>
  </si>
  <si>
    <t>AG MAPUTI</t>
  </si>
  <si>
    <t>Ramos, Jade</t>
  </si>
  <si>
    <t>GAY, SARAH FRANCE</t>
  </si>
  <si>
    <t>AG KANITOAN - INITAO</t>
  </si>
  <si>
    <t>GEALON, MARY ANN</t>
  </si>
  <si>
    <t>AG CAMINGAWAN</t>
  </si>
  <si>
    <t>Revil, Pepito</t>
  </si>
  <si>
    <t>AG ASSUMPTION VILLAGE</t>
  </si>
  <si>
    <t>Sanchez, Knowell</t>
  </si>
  <si>
    <t>LUNAS, JO ISMAEL</t>
  </si>
  <si>
    <t>AG QUEZON - GITAGUM</t>
  </si>
  <si>
    <t>Suico, Don Anecito</t>
  </si>
  <si>
    <t>MACALONG, ROGER</t>
  </si>
  <si>
    <t>Tairos, Jellivy</t>
  </si>
  <si>
    <t>AG DULONG</t>
  </si>
  <si>
    <t>Timba, Rebecca</t>
  </si>
  <si>
    <t>MAQUILING, FELIX</t>
  </si>
  <si>
    <t>HOUSE CHURCH NAAWAN</t>
  </si>
  <si>
    <t>Timba, Marie Cris</t>
  </si>
  <si>
    <t>MAQUILING, MERLIE</t>
  </si>
  <si>
    <t>Tubac, Jannel</t>
  </si>
  <si>
    <t>AG EL SALVADOR</t>
  </si>
  <si>
    <t>OBSIOMA, AGNES</t>
  </si>
  <si>
    <t>Ursal, Reynald</t>
  </si>
  <si>
    <t>AG SAN SIMON</t>
  </si>
  <si>
    <t>Yañez, Florypiz</t>
  </si>
  <si>
    <t>OBSIOMA, JUNNIE</t>
  </si>
  <si>
    <t>AG POB - LAGUINDINGAN</t>
  </si>
  <si>
    <t>PALAYEN, JAN DALE</t>
  </si>
  <si>
    <t>AG LUMBO, ALUBIJID</t>
  </si>
  <si>
    <t>RAMOS, JADE</t>
  </si>
  <si>
    <t>AG TUBAJON - LAG.</t>
  </si>
  <si>
    <t>REVIL, PEPITO</t>
  </si>
  <si>
    <t>AG PAGATPAT</t>
  </si>
  <si>
    <t>REVIL, SUSAN</t>
  </si>
  <si>
    <t>AG VILLA CANDIDA</t>
  </si>
  <si>
    <t>SANCHEZ, KNOWELL</t>
  </si>
  <si>
    <t>AG BULAO</t>
  </si>
  <si>
    <t>SUICO, DON ANECITO</t>
  </si>
  <si>
    <t>TABOCLAON, RICA</t>
  </si>
  <si>
    <t>TAIROS, JELLIVY</t>
  </si>
  <si>
    <t>TIMBA, REBECCA</t>
  </si>
  <si>
    <t>TIMBA, MARIE CRIS</t>
  </si>
  <si>
    <t>TUBAC, JANNEL</t>
  </si>
  <si>
    <t>YAÑEZ, FLORYPIZ</t>
  </si>
  <si>
    <t>AG Awang</t>
  </si>
  <si>
    <t>AG Baikingon</t>
  </si>
  <si>
    <t>AG Bulao</t>
  </si>
  <si>
    <t>AG Camingawan</t>
  </si>
  <si>
    <t>AG Canitoan</t>
  </si>
  <si>
    <t>AG El Salvador</t>
  </si>
  <si>
    <t>AG House Church Naawan</t>
  </si>
  <si>
    <t>AG Kanitoan (Initao)</t>
  </si>
  <si>
    <t>AG Laguindingan</t>
  </si>
  <si>
    <t>AG Maputi</t>
  </si>
  <si>
    <t>15% Gen Cil Share</t>
  </si>
  <si>
    <t>AG Legacy</t>
  </si>
  <si>
    <t>AG Naawan</t>
  </si>
  <si>
    <t>AG Looc</t>
  </si>
  <si>
    <t>AG Igpit</t>
  </si>
  <si>
    <t>10% Benevolence</t>
  </si>
  <si>
    <t>AG Pagatpat</t>
  </si>
  <si>
    <t xml:space="preserve">AG Quezon </t>
  </si>
  <si>
    <t>AG Tambo</t>
  </si>
  <si>
    <t xml:space="preserve">AG Tubajon </t>
  </si>
  <si>
    <t>20% Section Allotment</t>
  </si>
  <si>
    <t>55% District General Fund</t>
  </si>
  <si>
    <t>Prepared By:</t>
  </si>
  <si>
    <t>Noted &amp; Approved:</t>
  </si>
  <si>
    <t>Noted By:</t>
  </si>
  <si>
    <t>REV. GLORIA S. TABACOAN</t>
  </si>
  <si>
    <t>REV. BONIFACIO D. MARTINEZ</t>
  </si>
  <si>
    <t>REV. WILFREDO CAJA</t>
  </si>
  <si>
    <t>District Treasurer</t>
  </si>
  <si>
    <t>District Superintendent</t>
  </si>
  <si>
    <t>General Treasurer</t>
  </si>
  <si>
    <t xml:space="preserve"> REV. BONIFACIO D. MARTINEZ</t>
  </si>
  <si>
    <t>Minister</t>
  </si>
  <si>
    <t>Church</t>
  </si>
  <si>
    <t>TOTAL:</t>
  </si>
  <si>
    <t>BIBLE SCHOOL For the Year 2025</t>
  </si>
  <si>
    <t>AOG PHILIPPINES (NORCEMIN DISTRIUCT)</t>
  </si>
  <si>
    <t>Maquiling, Felix</t>
  </si>
  <si>
    <t>AG Lumbo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</si>
</sst>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_-&quot;₱&quot;* #,##0.00_-;\-&quot;₱&quot;* #,##0.00_-;_-&quot;₱&quot;* &quot;-&quot;??_-;_-@"/>
    <numFmt numFmtId="165" formatCode="_(₱* #,##0.00_);_(₱* (#,##0.00);_(* &quot;&quot;??_);_(@_)"/>
  </numFmts>
  <fonts count="14">
    <font>
      <sz val="11.0"/>
      <color rgb="FF000000"/>
      <name val="Calibri"/>
      <scheme val="minor"/>
    </font>
    <font>
      <sz val="10.0"/>
      <color rgb="FFFF0000"/>
      <name val="Arial"/>
    </font>
    <font>
      <sz val="11.0"/>
      <color rgb="FF000000"/>
      <name val="Arial"/>
    </font>
    <font>
      <sz val="11.0"/>
      <color rgb="FFFF0000"/>
      <name val="Arial"/>
    </font>
    <font>
      <b/>
      <sz val="11.0"/>
      <color rgb="FF000000"/>
      <name val="Arial"/>
    </font>
    <font>
      <b/>
      <u/>
      <sz val="12.0"/>
      <color rgb="FF000000"/>
      <name val="Arial"/>
    </font>
    <font>
      <b/>
      <sz val="11.0"/>
      <color theme="1"/>
      <name val="Arial"/>
    </font>
    <font>
      <b/>
      <u/>
      <sz val="11.0"/>
      <color rgb="FF000000"/>
      <name val="Arial"/>
    </font>
    <font>
      <sz val="11.0"/>
      <color theme="1"/>
      <name val="Arial"/>
    </font>
    <font>
      <color theme="1"/>
      <name val="Arial"/>
    </font>
    <font>
      <sz val="11.0"/>
      <color theme="1"/>
      <name val="Calibri"/>
    </font>
    <font>
      <i/>
      <sz val="11.0"/>
      <color theme="1"/>
      <name val="Arial"/>
    </font>
    <font>
      <b/>
      <sz val="12.0"/>
      <color theme="1"/>
      <name val="Arial"/>
    </font>
    <font>
      <i/>
      <sz val="12.0"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</fills>
  <borders count="3">
    <border/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right/>
    </border>
  </borders>
  <cellStyleXfs count="1">
    <xf borderId="0" fillId="0" fontId="0" numFmtId="0" applyAlignment="1" applyFont="1"/>
  </cellStyleXfs>
  <cellXfs count="8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/>
    </xf>
    <xf borderId="0" fillId="0" fontId="2" numFmtId="0" xfId="0" applyFont="1"/>
    <xf borderId="0" fillId="0" fontId="1" numFmtId="0" xfId="0" applyAlignment="1" applyFont="1">
      <alignment horizontal="left" shrinkToFit="0" wrapText="0"/>
    </xf>
    <xf borderId="0" fillId="0" fontId="2" numFmtId="164" xfId="0" applyFont="1" applyNumberFormat="1"/>
    <xf borderId="0" fillId="0" fontId="3" numFmtId="0" xfId="0" applyAlignment="1" applyFont="1">
      <alignment horizontal="left" shrinkToFit="0" wrapText="1"/>
    </xf>
    <xf borderId="0" fillId="0" fontId="4" numFmtId="164" xfId="0" applyFont="1" applyNumberForma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4" numFmtId="0" xfId="0" applyAlignment="1" applyFont="1">
      <alignment readingOrder="0" shrinkToFit="0" wrapText="0"/>
    </xf>
    <xf borderId="0" fillId="0" fontId="4" numFmtId="164" xfId="0" applyAlignment="1" applyFont="1" applyNumberFormat="1">
      <alignment readingOrder="0"/>
    </xf>
    <xf borderId="0" fillId="0" fontId="5" numFmtId="0" xfId="0" applyFont="1"/>
    <xf borderId="0" fillId="0" fontId="6" numFmtId="0" xfId="0" applyAlignment="1" applyFont="1">
      <alignment vertical="bottom"/>
    </xf>
    <xf borderId="0" fillId="0" fontId="7" numFmtId="0" xfId="0" applyFont="1"/>
    <xf borderId="0" fillId="0" fontId="4" numFmtId="0" xfId="0" applyFont="1"/>
    <xf borderId="0" fillId="0" fontId="4" numFmtId="164" xfId="0" applyAlignment="1" applyFont="1" applyNumberForma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center" vertical="center"/>
    </xf>
    <xf borderId="1" fillId="0" fontId="8" numFmtId="0" xfId="0" applyAlignment="1" applyBorder="1" applyFont="1">
      <alignment readingOrder="0" vertical="bottom"/>
    </xf>
    <xf borderId="0" fillId="0" fontId="8" numFmtId="164" xfId="0" applyFont="1" applyNumberFormat="1"/>
    <xf borderId="0" fillId="0" fontId="2" numFmtId="0" xfId="0" applyAlignment="1" applyFont="1">
      <alignment horizontal="center" readingOrder="0" vertical="center"/>
    </xf>
    <xf borderId="0" fillId="0" fontId="2" numFmtId="0" xfId="0" applyAlignment="1" applyFont="1">
      <alignment shrinkToFit="0" wrapText="1"/>
    </xf>
    <xf borderId="0" fillId="2" fontId="2" numFmtId="164" xfId="0" applyAlignment="1" applyFill="1" applyFont="1" applyNumberFormat="1">
      <alignment readingOrder="0"/>
    </xf>
    <xf borderId="0" fillId="0" fontId="2" numFmtId="164" xfId="0" applyAlignment="1" applyFont="1" applyNumberFormat="1">
      <alignment readingOrder="0" vertical="top"/>
    </xf>
    <xf borderId="0" fillId="2" fontId="8" numFmtId="164" xfId="0" applyAlignment="1" applyFill="1" applyFont="1" applyNumberFormat="1">
      <alignment readingOrder="0"/>
    </xf>
    <xf borderId="0" fillId="0" fontId="9" numFmtId="165" xfId="0" applyAlignment="1" applyFont="1" applyNumberFormat="1">
      <alignment readingOrder="0"/>
    </xf>
    <xf borderId="0" fillId="0" fontId="4" numFmtId="164" xfId="0" applyAlignment="1" applyFont="1" applyNumberFormat="1">
      <alignment vertical="top"/>
    </xf>
    <xf borderId="0" fillId="2" fontId="2" numFmtId="165" xfId="0" applyAlignment="1" applyFill="1" applyFont="1" applyNumberFormat="1">
      <alignment readingOrder="0"/>
    </xf>
    <xf borderId="1" fillId="0" fontId="8" numFmtId="0" xfId="0" applyAlignment="1" applyBorder="1" applyFont="1">
      <alignment vertical="bottom"/>
    </xf>
    <xf borderId="0" fillId="0" fontId="8" numFmtId="164" xfId="0" applyAlignment="1" applyFont="1" applyNumberFormat="1">
      <alignment readingOrder="0"/>
    </xf>
    <xf borderId="0" fillId="2" fontId="8" numFmtId="164" xfId="0" applyFill="1" applyFont="1" applyNumberFormat="1"/>
    <xf borderId="0" fillId="2" fontId="2" numFmtId="165" xfId="0" applyFill="1" applyFont="1" applyNumberFormat="1"/>
    <xf borderId="0" fillId="2" fontId="2" numFmtId="164" xfId="0" applyFill="1" applyFont="1" applyNumberFormat="1"/>
    <xf borderId="0" fillId="0" fontId="2" numFmtId="0" xfId="0" applyAlignment="1" applyFont="1">
      <alignment readingOrder="0" shrinkToFit="0" wrapText="1"/>
    </xf>
    <xf borderId="0" fillId="0" fontId="3" numFmtId="164" xfId="0" applyFont="1" applyNumberFormat="1"/>
    <xf borderId="0" fillId="0" fontId="2" numFmtId="164" xfId="0" applyAlignment="1" applyFont="1" applyNumberFormat="1">
      <alignment vertical="top"/>
    </xf>
    <xf borderId="1" fillId="0" fontId="8" numFmtId="0" xfId="0" applyAlignment="1" applyBorder="1" applyFont="1">
      <alignment readingOrder="0" shrinkToFit="0" vertical="bottom" wrapText="1"/>
    </xf>
    <xf borderId="1" fillId="0" fontId="8" numFmtId="0" xfId="0" applyAlignment="1" applyBorder="1" applyFont="1">
      <alignment shrinkToFit="0" vertical="bottom" wrapText="1"/>
    </xf>
    <xf borderId="0" fillId="2" fontId="8" numFmtId="164" xfId="0" applyAlignment="1" applyFill="1" applyFont="1" applyNumberFormat="1">
      <alignment vertical="bottom"/>
    </xf>
    <xf borderId="0" fillId="0" fontId="10" numFmtId="164" xfId="0" applyAlignment="1" applyFont="1" applyNumberFormat="1">
      <alignment vertical="bottom"/>
    </xf>
    <xf borderId="0" fillId="2" fontId="8" numFmtId="164" xfId="0" applyAlignment="1" applyFill="1" applyFont="1" applyNumberFormat="1">
      <alignment shrinkToFit="0" vertical="bottom" wrapText="0"/>
    </xf>
    <xf borderId="2" fillId="2" fontId="8" numFmtId="0" xfId="0" applyAlignment="1" applyBorder="1" applyFill="1" applyFont="1">
      <alignment shrinkToFit="0" vertical="bottom" wrapText="0"/>
    </xf>
    <xf borderId="0" fillId="2" fontId="10" numFmtId="164" xfId="0" applyAlignment="1" applyFill="1" applyFont="1" applyNumberFormat="1">
      <alignment vertical="bottom"/>
    </xf>
    <xf borderId="0" fillId="2" fontId="11" numFmtId="164" xfId="0" applyAlignment="1" applyFill="1" applyFont="1" applyNumberFormat="1">
      <alignment shrinkToFit="0" vertical="bottom" wrapText="0"/>
    </xf>
    <xf borderId="0" fillId="2" fontId="12" numFmtId="164" xfId="0" applyAlignment="1" applyFill="1" applyFont="1" applyNumberFormat="1">
      <alignment shrinkToFit="0" vertical="bottom" wrapText="0"/>
    </xf>
    <xf borderId="0" fillId="2" fontId="6" numFmtId="164" xfId="0" applyAlignment="1" applyFill="1" applyFont="1" applyNumberFormat="1">
      <alignment shrinkToFit="0" vertical="bottom" wrapText="0"/>
    </xf>
    <xf borderId="0" fillId="2" fontId="6" numFmtId="164" xfId="0" applyAlignment="1" applyFill="1" applyFont="1" applyNumberFormat="1">
      <alignment readingOrder="0" shrinkToFit="0" vertical="bottom" wrapText="0"/>
    </xf>
    <xf borderId="0" fillId="0" fontId="9" numFmtId="0" xfId="0" applyAlignment="1" applyFont="1">
      <alignment vertical="bottom"/>
    </xf>
    <xf borderId="2" fillId="2" fontId="6" numFmtId="0" xfId="0" applyAlignment="1" applyBorder="1" applyFill="1" applyFont="1">
      <alignment shrinkToFit="0" vertical="bottom" wrapText="0"/>
    </xf>
    <xf borderId="0" fillId="2" fontId="9" numFmtId="0" xfId="0" applyAlignment="1" applyFill="1" applyFont="1">
      <alignment vertical="bottom"/>
    </xf>
    <xf borderId="0" fillId="2" fontId="13" numFmtId="164" xfId="0" applyAlignment="1" applyFill="1" applyFont="1" applyNumberFormat="1">
      <alignment shrinkToFit="0" vertical="bottom" wrapText="0"/>
    </xf>
    <xf borderId="0" fillId="0" fontId="9" numFmtId="164" xfId="0" applyAlignment="1" applyFont="1" applyNumberFormat="1">
      <alignment vertical="bottom"/>
    </xf>
    <xf borderId="0" fillId="2" fontId="11" numFmtId="164" xfId="0" applyAlignment="1" applyFill="1" applyFont="1" applyNumberFormat="1">
      <alignment shrinkToFit="0" vertical="bottom" wrapText="0"/>
    </xf>
    <xf borderId="2" fillId="2" fontId="11" numFmtId="0" xfId="0" applyAlignment="1" applyBorder="1" applyFill="1" applyFont="1">
      <alignment shrinkToFit="0" vertical="bottom" wrapText="0"/>
    </xf>
    <xf borderId="2" fillId="2" fontId="6" numFmtId="0" xfId="0" applyAlignment="1" applyBorder="1" applyFill="1" applyFont="1">
      <alignment readingOrder="0" shrinkToFit="0" vertical="bottom" wrapText="0"/>
    </xf>
    <xf borderId="0" fillId="2" fontId="6" numFmtId="164" xfId="0" applyAlignment="1" applyFill="1" applyFont="1" applyNumberFormat="1">
      <alignment vertical="bottom"/>
    </xf>
    <xf borderId="0" fillId="2" fontId="6" numFmtId="164" xfId="0" applyAlignment="1" applyFill="1" applyFont="1" applyNumberFormat="1">
      <alignment readingOrder="0" vertical="bottom"/>
    </xf>
    <xf borderId="0" fillId="2" fontId="11" numFmtId="164" xfId="0" applyAlignment="1" applyFill="1" applyFont="1" applyNumberFormat="1">
      <alignment vertical="bottom"/>
    </xf>
    <xf borderId="0" fillId="3" fontId="6" numFmtId="0" xfId="0" applyAlignment="1" applyFill="1" applyFont="1">
      <alignment readingOrder="0" vertical="bottom"/>
    </xf>
    <xf borderId="0" fillId="3" fontId="2" numFmtId="164" xfId="0" applyFill="1" applyFont="1" applyNumberFormat="1"/>
    <xf borderId="0" fillId="3" fontId="4" numFmtId="164" xfId="0" applyAlignment="1" applyFill="1" applyFont="1" applyNumberFormat="1">
      <alignment horizontal="center"/>
    </xf>
    <xf borderId="0" fillId="3" fontId="8" numFmtId="0" xfId="0" applyAlignment="1" applyFill="1" applyFont="1">
      <alignment horizontal="right" readingOrder="0" vertical="bottom"/>
    </xf>
    <xf borderId="0" fillId="3" fontId="4" numFmtId="164" xfId="0" applyFill="1" applyFont="1" applyNumberFormat="1"/>
    <xf borderId="0" fillId="3" fontId="8" numFmtId="0" xfId="0" applyAlignment="1" applyFill="1" applyFont="1">
      <alignment horizontal="right" vertical="bottom"/>
    </xf>
    <xf borderId="0" fillId="3" fontId="4" numFmtId="164" xfId="0" applyAlignment="1" applyFill="1" applyFont="1" applyNumberFormat="1">
      <alignment readingOrder="0"/>
    </xf>
    <xf borderId="0" fillId="4" fontId="6" numFmtId="0" xfId="0" applyAlignment="1" applyFill="1" applyFont="1">
      <alignment readingOrder="0" vertical="bottom"/>
    </xf>
    <xf borderId="0" fillId="4" fontId="2" numFmtId="164" xfId="0" applyFill="1" applyFont="1" applyNumberFormat="1"/>
    <xf borderId="0" fillId="4" fontId="4" numFmtId="164" xfId="0" applyAlignment="1" applyFill="1" applyFont="1" applyNumberFormat="1">
      <alignment horizontal="center"/>
    </xf>
    <xf borderId="0" fillId="4" fontId="8" numFmtId="0" xfId="0" applyAlignment="1" applyFill="1" applyFont="1">
      <alignment horizontal="right" vertical="bottom"/>
    </xf>
    <xf borderId="0" fillId="4" fontId="4" numFmtId="164" xfId="0" applyFill="1" applyFont="1" applyNumberFormat="1"/>
    <xf borderId="0" fillId="0" fontId="3" numFmtId="0" xfId="0" applyAlignment="1" applyFont="1">
      <alignment vertical="bottom"/>
    </xf>
    <xf borderId="0" fillId="0" fontId="10" numFmtId="0" xfId="0" applyAlignment="1" applyFont="1">
      <alignment vertical="bottom"/>
    </xf>
    <xf borderId="0" fillId="0" fontId="8" numFmtId="0" xfId="0" applyAlignment="1" applyFont="1">
      <alignment readingOrder="0" vertical="bottom"/>
    </xf>
    <xf borderId="0" fillId="0" fontId="10" numFmtId="0" xfId="0" applyAlignment="1" applyFont="1">
      <alignment vertical="bottom"/>
    </xf>
    <xf borderId="1" fillId="0" fontId="6" numFmtId="0" xfId="0" applyAlignment="1" applyBorder="1" applyFont="1">
      <alignment vertical="bottom"/>
    </xf>
    <xf borderId="1" fillId="0" fontId="6" numFmtId="164" xfId="0" applyAlignment="1" applyBorder="1" applyFont="1" applyNumberFormat="1">
      <alignment horizontal="center" vertical="bottom"/>
    </xf>
    <xf borderId="1" fillId="0" fontId="10" numFmtId="0" xfId="0" applyAlignment="1" applyBorder="1" applyFont="1">
      <alignment vertical="bottom"/>
    </xf>
    <xf borderId="1" fillId="0" fontId="2" numFmtId="164" xfId="0" applyAlignment="1" applyBorder="1" applyFont="1" applyNumberFormat="1">
      <alignment readingOrder="0" vertical="top"/>
    </xf>
    <xf borderId="1" fillId="0" fontId="6" numFmtId="164" xfId="0" applyAlignment="1" applyBorder="1" applyFont="1" applyNumberFormat="1">
      <alignment horizontal="right" vertical="bottom"/>
    </xf>
    <xf borderId="1" fillId="0" fontId="10" numFmtId="164" xfId="0" applyAlignment="1" applyBorder="1" applyFont="1" applyNumberFormat="1">
      <alignment vertical="bottom"/>
    </xf>
    <xf borderId="1" fillId="0" fontId="6" numFmtId="0" xfId="0" applyAlignment="1" applyBorder="1" applyFont="1">
      <alignment horizontal="center" vertical="bottom"/>
    </xf>
    <xf borderId="1" fillId="0" fontId="10" numFmtId="0" xfId="0" applyAlignment="1" applyBorder="1" applyFont="1">
      <alignment vertical="top"/>
    </xf>
    <xf borderId="1" fillId="0" fontId="6" numFmtId="164" xfId="0" applyAlignment="1" applyBorder="1" applyFont="1" applyNumberFormat="1">
      <alignment horizontal="right" vertical="top"/>
    </xf>
    <xf borderId="1" fillId="0" fontId="6" numFmtId="164" xfId="0" applyAlignment="1" applyBorder="1" applyFont="1" applyNumberFormat="1">
      <alignment horizontal="right"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drawing" Target="../drawings/drawing2.xml"/><Relationship Id="rId3" Type="http://schemas.openxmlformats.org/officeDocument/2006/relationships/vmlDrawing" Target="../drawings/vmlDrawing2.v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4.86"/>
    <col customWidth="1" min="2" max="2" width="31.0"/>
    <col customWidth="1" min="3" max="3" width="14.29"/>
    <col customWidth="1" min="4" max="4" width="13.71"/>
    <col customWidth="1" min="5" max="5" width="13.57"/>
    <col customWidth="1" min="6" max="6" width="13.43"/>
    <col customWidth="1" min="7" max="7" width="13.14"/>
    <col customWidth="1" min="8" max="8" width="13.86"/>
    <col customWidth="1" min="9" max="9" width="13.0"/>
    <col customWidth="1" min="10" max="10" width="14.71"/>
    <col customWidth="1" min="11" max="11" width="14.86"/>
    <col customWidth="1" min="12" max="12" width="13.29"/>
    <col customWidth="1" min="13" max="13" width="13.0"/>
    <col customWidth="1" min="14" max="14" width="14.57"/>
    <col customWidth="1" min="15" max="15" width="14.71"/>
  </cols>
  <sheetData>
    <row r="1">
      <c r="A1" s="1" t="s">
        <v>0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>
      <c r="A2" s="12" t="s">
        <v>3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>
      <c r="A3" s="11" t="s">
        <v>4</v>
      </c>
      <c r="B3" s="2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4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</row>
    <row r="4">
      <c r="A4" s="14" t="s">
        <v>5</v>
      </c>
      <c r="B4" s="14" t="s">
        <v>6</v>
      </c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18</v>
      </c>
      <c r="O4" s="15" t="s">
        <v>20</v>
      </c>
      <c r="P4" s="2"/>
      <c r="Q4" s="2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</row>
    <row r="5">
      <c r="A5" s="20"/>
      <c r="B5" s="2" t="s">
        <v>22</v>
      </c>
      <c r="C5" s="22">
        <v>100.0</v>
      </c>
      <c r="D5" s="24">
        <v>50.0</v>
      </c>
      <c r="E5" s="22">
        <v>100.0</v>
      </c>
      <c r="F5" s="22">
        <v>100.0</v>
      </c>
      <c r="G5" s="25">
        <v>100.0</v>
      </c>
      <c r="H5" s="22">
        <v>100.0</v>
      </c>
      <c r="I5" s="22">
        <v>100.0</v>
      </c>
      <c r="J5" s="22">
        <v>100.0</v>
      </c>
      <c r="K5" s="22"/>
      <c r="L5" s="22"/>
      <c r="M5" s="22"/>
      <c r="N5" s="22"/>
      <c r="O5" s="6">
        <f t="shared" ref="O5:O22" si="1">SUM(C5:N5)</f>
        <v>750</v>
      </c>
      <c r="P5" s="4"/>
      <c r="Q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6"/>
    </row>
    <row r="6">
      <c r="A6" s="20"/>
      <c r="B6" s="2" t="s">
        <v>25</v>
      </c>
      <c r="C6" s="22">
        <v>1816.0</v>
      </c>
      <c r="D6" s="24">
        <v>1895.7</v>
      </c>
      <c r="E6" s="22">
        <v>1715.0</v>
      </c>
      <c r="F6" s="22">
        <v>1673.25</v>
      </c>
      <c r="G6" s="25">
        <v>1425.0</v>
      </c>
      <c r="H6" s="22">
        <v>1650.0</v>
      </c>
      <c r="I6" s="22">
        <v>1534.0</v>
      </c>
      <c r="J6" s="22">
        <v>1401.0</v>
      </c>
      <c r="K6" s="22"/>
      <c r="L6" s="22"/>
      <c r="M6" s="22"/>
      <c r="N6" s="22"/>
      <c r="O6" s="6">
        <f t="shared" si="1"/>
        <v>13109.95</v>
      </c>
      <c r="P6" s="4"/>
      <c r="Q6" s="2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6"/>
    </row>
    <row r="7">
      <c r="A7" s="17"/>
      <c r="B7" s="2" t="s">
        <v>28</v>
      </c>
      <c r="C7" s="22">
        <v>200.0</v>
      </c>
      <c r="D7" s="24"/>
      <c r="E7" s="22"/>
      <c r="F7" s="22"/>
      <c r="G7" s="27">
        <v>300.0</v>
      </c>
      <c r="H7" s="22"/>
      <c r="I7" s="22"/>
      <c r="J7" s="22"/>
      <c r="K7" s="22"/>
      <c r="L7" s="22"/>
      <c r="M7" s="22"/>
      <c r="N7" s="22"/>
      <c r="O7" s="6">
        <f t="shared" si="1"/>
        <v>500</v>
      </c>
      <c r="P7" s="4"/>
      <c r="Q7" s="2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6"/>
    </row>
    <row r="8">
      <c r="A8" s="20"/>
      <c r="B8" s="2" t="s">
        <v>31</v>
      </c>
      <c r="C8" s="22"/>
      <c r="D8" s="30"/>
      <c r="E8" s="22"/>
      <c r="F8" s="22"/>
      <c r="G8" s="31"/>
      <c r="H8" s="22"/>
      <c r="I8" s="22"/>
      <c r="J8" s="22">
        <v>350.0</v>
      </c>
      <c r="K8" s="32"/>
      <c r="L8" s="22"/>
      <c r="M8" s="22"/>
      <c r="N8" s="32"/>
      <c r="O8" s="6">
        <f t="shared" si="1"/>
        <v>350</v>
      </c>
      <c r="P8" s="4"/>
      <c r="Q8" s="2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6"/>
    </row>
    <row r="9">
      <c r="A9" s="20"/>
      <c r="B9" s="2" t="s">
        <v>34</v>
      </c>
      <c r="C9" s="32"/>
      <c r="D9" s="30"/>
      <c r="E9" s="22">
        <v>1550.0</v>
      </c>
      <c r="F9" s="22"/>
      <c r="G9" s="31"/>
      <c r="H9" s="32"/>
      <c r="I9" s="22"/>
      <c r="J9" s="22"/>
      <c r="K9" s="22"/>
      <c r="L9" s="32"/>
      <c r="M9" s="22"/>
      <c r="N9" s="22"/>
      <c r="O9" s="6">
        <f t="shared" si="1"/>
        <v>1550</v>
      </c>
      <c r="P9" s="4"/>
      <c r="Q9" s="2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6"/>
    </row>
    <row r="10">
      <c r="A10" s="17"/>
      <c r="B10" s="2" t="s">
        <v>37</v>
      </c>
      <c r="C10" s="22">
        <v>400.0</v>
      </c>
      <c r="D10" s="24">
        <v>400.0</v>
      </c>
      <c r="E10" s="22">
        <v>400.0</v>
      </c>
      <c r="F10" s="22">
        <v>400.0</v>
      </c>
      <c r="G10" s="27">
        <v>400.0</v>
      </c>
      <c r="H10" s="22">
        <v>400.0</v>
      </c>
      <c r="I10" s="22">
        <v>400.0</v>
      </c>
      <c r="J10" s="22">
        <v>400.0</v>
      </c>
      <c r="K10" s="22"/>
      <c r="L10" s="22"/>
      <c r="M10" s="22"/>
      <c r="N10" s="22"/>
      <c r="O10" s="6">
        <f t="shared" si="1"/>
        <v>3200</v>
      </c>
      <c r="P10" s="4"/>
      <c r="Q10" s="2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6"/>
    </row>
    <row r="11">
      <c r="A11" s="20"/>
      <c r="B11" s="2" t="s">
        <v>41</v>
      </c>
      <c r="C11" s="22">
        <v>400.0</v>
      </c>
      <c r="D11" s="24">
        <v>423.0</v>
      </c>
      <c r="E11" s="22">
        <v>360.0</v>
      </c>
      <c r="F11" s="22">
        <v>350.0</v>
      </c>
      <c r="G11" s="27"/>
      <c r="H11" s="22">
        <v>200.0</v>
      </c>
      <c r="I11" s="22">
        <v>250.0</v>
      </c>
      <c r="J11" s="22">
        <v>215.0</v>
      </c>
      <c r="K11" s="22"/>
      <c r="L11" s="22"/>
      <c r="M11" s="22"/>
      <c r="N11" s="22"/>
      <c r="O11" s="6">
        <f t="shared" si="1"/>
        <v>2198</v>
      </c>
      <c r="P11" s="4"/>
      <c r="Q11" s="2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6"/>
    </row>
    <row r="12">
      <c r="A12" s="17"/>
      <c r="B12" s="2" t="s">
        <v>44</v>
      </c>
      <c r="C12" s="22">
        <v>250.0</v>
      </c>
      <c r="D12" s="24">
        <v>250.0</v>
      </c>
      <c r="E12" s="22">
        <v>250.0</v>
      </c>
      <c r="F12" s="22">
        <v>250.0</v>
      </c>
      <c r="G12" s="27">
        <v>250.0</v>
      </c>
      <c r="H12" s="22">
        <v>250.0</v>
      </c>
      <c r="I12" s="22">
        <v>250.0</v>
      </c>
      <c r="J12" s="22">
        <v>250.0</v>
      </c>
      <c r="K12" s="22"/>
      <c r="L12" s="22"/>
      <c r="M12" s="22"/>
      <c r="N12" s="22"/>
      <c r="O12" s="6">
        <f t="shared" si="1"/>
        <v>2000</v>
      </c>
      <c r="P12" s="4"/>
      <c r="Q12" s="2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6"/>
    </row>
    <row r="13">
      <c r="A13" s="20"/>
      <c r="B13" s="2" t="s">
        <v>47</v>
      </c>
      <c r="C13" s="22"/>
      <c r="D13" s="24">
        <v>200.0</v>
      </c>
      <c r="E13" s="22">
        <v>200.0</v>
      </c>
      <c r="F13" s="22"/>
      <c r="G13" s="27">
        <v>200.0</v>
      </c>
      <c r="H13" s="22">
        <v>200.0</v>
      </c>
      <c r="I13" s="22"/>
      <c r="J13" s="22">
        <v>200.0</v>
      </c>
      <c r="K13" s="22"/>
      <c r="L13" s="22"/>
      <c r="M13" s="22"/>
      <c r="N13" s="22"/>
      <c r="O13" s="6">
        <f t="shared" si="1"/>
        <v>1000</v>
      </c>
      <c r="P13" s="4"/>
      <c r="Q13" s="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6"/>
    </row>
    <row r="14">
      <c r="A14" s="17"/>
      <c r="B14" s="2" t="s">
        <v>50</v>
      </c>
      <c r="C14" s="22">
        <v>410.0</v>
      </c>
      <c r="D14" s="24">
        <v>400.0</v>
      </c>
      <c r="E14" s="22">
        <v>400.0</v>
      </c>
      <c r="F14" s="22">
        <v>400.0</v>
      </c>
      <c r="G14" s="27">
        <v>400.0</v>
      </c>
      <c r="H14" s="22">
        <v>400.0</v>
      </c>
      <c r="I14" s="22">
        <v>400.0</v>
      </c>
      <c r="J14" s="22">
        <v>430.0</v>
      </c>
      <c r="K14" s="22"/>
      <c r="L14" s="22"/>
      <c r="M14" s="22"/>
      <c r="N14" s="22"/>
      <c r="O14" s="6">
        <f t="shared" si="1"/>
        <v>3240</v>
      </c>
      <c r="P14" s="4"/>
      <c r="Q14" s="2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6"/>
    </row>
    <row r="15">
      <c r="A15" s="20"/>
      <c r="B15" s="2" t="s">
        <v>53</v>
      </c>
      <c r="C15" s="22"/>
      <c r="D15" s="24"/>
      <c r="E15" s="22"/>
      <c r="F15" s="22"/>
      <c r="G15" s="27"/>
      <c r="H15" s="22">
        <v>3680.0</v>
      </c>
      <c r="I15" s="22">
        <v>1300.0</v>
      </c>
      <c r="J15" s="22">
        <v>2038.5</v>
      </c>
      <c r="K15" s="22"/>
      <c r="L15" s="22"/>
      <c r="M15" s="22"/>
      <c r="N15" s="22"/>
      <c r="O15" s="6">
        <f t="shared" si="1"/>
        <v>7018.5</v>
      </c>
      <c r="P15" s="4"/>
      <c r="Q15" s="2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6"/>
    </row>
    <row r="16">
      <c r="A16" s="17"/>
      <c r="B16" s="2" t="s">
        <v>57</v>
      </c>
      <c r="C16" s="22"/>
      <c r="D16" s="24"/>
      <c r="E16" s="22"/>
      <c r="F16" s="22"/>
      <c r="G16" s="27"/>
      <c r="H16" s="22">
        <v>2560.0</v>
      </c>
      <c r="I16" s="22">
        <v>1020.0</v>
      </c>
      <c r="J16" s="22">
        <v>1500.0</v>
      </c>
      <c r="K16" s="22"/>
      <c r="L16" s="22"/>
      <c r="M16" s="22"/>
      <c r="N16" s="22"/>
      <c r="O16" s="6">
        <f t="shared" si="1"/>
        <v>5080</v>
      </c>
      <c r="P16" s="4"/>
      <c r="Q16" s="2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6"/>
    </row>
    <row r="17">
      <c r="A17" s="20"/>
      <c r="B17" s="2" t="s">
        <v>60</v>
      </c>
      <c r="C17" s="22">
        <v>1104.0</v>
      </c>
      <c r="D17" s="24">
        <v>1055.0</v>
      </c>
      <c r="E17" s="22">
        <v>650.0</v>
      </c>
      <c r="F17" s="22">
        <v>850.0</v>
      </c>
      <c r="G17" s="27"/>
      <c r="H17" s="22"/>
      <c r="I17" s="22">
        <v>350.0</v>
      </c>
      <c r="J17" s="22"/>
      <c r="K17" s="22"/>
      <c r="L17" s="22"/>
      <c r="M17" s="22"/>
      <c r="N17" s="22"/>
      <c r="O17" s="6">
        <f t="shared" si="1"/>
        <v>4009</v>
      </c>
      <c r="P17" s="4"/>
      <c r="Q17" s="2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6"/>
    </row>
    <row r="18">
      <c r="A18" s="17"/>
      <c r="B18" s="2" t="s">
        <v>63</v>
      </c>
      <c r="C18" s="22"/>
      <c r="D18" s="24">
        <v>1500.0</v>
      </c>
      <c r="E18" s="22">
        <v>1500.0</v>
      </c>
      <c r="F18" s="22">
        <v>1500.0</v>
      </c>
      <c r="G18" s="27">
        <v>1500.0</v>
      </c>
      <c r="H18" s="22">
        <v>1500.0</v>
      </c>
      <c r="I18" s="22">
        <v>1200.0</v>
      </c>
      <c r="J18" s="22">
        <v>1500.0</v>
      </c>
      <c r="K18" s="22"/>
      <c r="L18" s="22"/>
      <c r="M18" s="22"/>
      <c r="N18" s="22"/>
      <c r="O18" s="6">
        <f t="shared" si="1"/>
        <v>10200</v>
      </c>
      <c r="P18" s="4"/>
      <c r="Q18" s="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6"/>
    </row>
    <row r="19">
      <c r="A19" s="20"/>
      <c r="B19" s="2" t="s">
        <v>66</v>
      </c>
      <c r="C19" s="22">
        <v>2000.0</v>
      </c>
      <c r="D19" s="24">
        <v>2000.0</v>
      </c>
      <c r="E19" s="22">
        <v>2000.0</v>
      </c>
      <c r="F19" s="22">
        <v>2000.0</v>
      </c>
      <c r="G19" s="27">
        <v>2000.0</v>
      </c>
      <c r="H19" s="22">
        <v>2000.0</v>
      </c>
      <c r="I19" s="22">
        <v>2000.0</v>
      </c>
      <c r="J19" s="22">
        <v>2000.0</v>
      </c>
      <c r="K19" s="22"/>
      <c r="L19" s="22"/>
      <c r="M19" s="22"/>
      <c r="N19" s="22"/>
      <c r="O19" s="6">
        <f t="shared" si="1"/>
        <v>16000</v>
      </c>
      <c r="P19" s="4"/>
      <c r="Q19" s="2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6"/>
    </row>
    <row r="20">
      <c r="A20" s="17"/>
      <c r="B20" s="2" t="s">
        <v>69</v>
      </c>
      <c r="C20" s="22">
        <v>100.0</v>
      </c>
      <c r="D20" s="22"/>
      <c r="E20" s="22"/>
      <c r="F20" s="22">
        <v>200.0</v>
      </c>
      <c r="G20" s="27">
        <v>200.0</v>
      </c>
      <c r="H20" s="22"/>
      <c r="I20" s="22"/>
      <c r="J20" s="22"/>
      <c r="K20" s="22"/>
      <c r="L20" s="22"/>
      <c r="M20" s="22"/>
      <c r="N20" s="32"/>
      <c r="O20" s="6">
        <f t="shared" si="1"/>
        <v>500</v>
      </c>
      <c r="P20" s="4"/>
      <c r="Q20" s="2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6"/>
    </row>
    <row r="21">
      <c r="A21" s="20"/>
      <c r="B21" s="2" t="s">
        <v>72</v>
      </c>
      <c r="C21" s="22">
        <v>1000.0</v>
      </c>
      <c r="D21" s="24">
        <v>1000.0</v>
      </c>
      <c r="E21" s="22">
        <v>1000.0</v>
      </c>
      <c r="F21" s="22">
        <v>1000.0</v>
      </c>
      <c r="G21" s="27">
        <v>1000.0</v>
      </c>
      <c r="H21" s="22">
        <v>1000.0</v>
      </c>
      <c r="I21" s="22">
        <v>1000.0</v>
      </c>
      <c r="J21" s="22">
        <v>1000.0</v>
      </c>
      <c r="K21" s="32"/>
      <c r="L21" s="32"/>
      <c r="M21" s="22"/>
      <c r="N21" s="22"/>
      <c r="O21" s="6">
        <f t="shared" si="1"/>
        <v>8000</v>
      </c>
      <c r="P21" s="4"/>
      <c r="Q21" s="2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6"/>
    </row>
    <row r="22">
      <c r="A22" s="17"/>
      <c r="B22" s="2" t="s">
        <v>76</v>
      </c>
      <c r="C22" s="22">
        <v>1557.6</v>
      </c>
      <c r="D22" s="24">
        <v>1603.3</v>
      </c>
      <c r="E22" s="22">
        <v>1272.8</v>
      </c>
      <c r="F22" s="22">
        <v>703.7</v>
      </c>
      <c r="G22" s="27">
        <v>1615.8</v>
      </c>
      <c r="H22" s="22">
        <v>1050.0</v>
      </c>
      <c r="I22" s="22">
        <v>1378.0</v>
      </c>
      <c r="J22" s="22"/>
      <c r="K22" s="22"/>
      <c r="L22" s="22"/>
      <c r="M22" s="22"/>
      <c r="N22" s="22"/>
      <c r="O22" s="6">
        <f t="shared" si="1"/>
        <v>9181.2</v>
      </c>
      <c r="P22" s="4"/>
      <c r="Q22" s="2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6"/>
    </row>
    <row r="23">
      <c r="A23" s="17"/>
      <c r="B23" s="7" t="s">
        <v>79</v>
      </c>
      <c r="C23" s="22"/>
      <c r="D23" s="24"/>
      <c r="E23" s="22"/>
      <c r="F23" s="22"/>
      <c r="G23" s="27">
        <v>200.0</v>
      </c>
      <c r="H23" s="22">
        <v>200.0</v>
      </c>
      <c r="I23" s="22">
        <v>200.0</v>
      </c>
      <c r="J23" s="22">
        <v>200.0</v>
      </c>
      <c r="K23" s="22"/>
      <c r="L23" s="22"/>
      <c r="M23" s="22"/>
      <c r="N23" s="22"/>
      <c r="O23" s="6"/>
      <c r="P23" s="4"/>
      <c r="Q23" s="2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6"/>
    </row>
    <row r="24">
      <c r="A24" s="20"/>
      <c r="B24" s="2" t="s">
        <v>81</v>
      </c>
      <c r="C24" s="22">
        <v>500.0</v>
      </c>
      <c r="D24" s="24">
        <v>500.0</v>
      </c>
      <c r="E24" s="22">
        <v>500.0</v>
      </c>
      <c r="F24" s="22">
        <v>500.0</v>
      </c>
      <c r="G24" s="27">
        <v>500.0</v>
      </c>
      <c r="H24" s="22">
        <v>500.0</v>
      </c>
      <c r="I24" s="22">
        <v>500.0</v>
      </c>
      <c r="J24" s="22">
        <v>520.0</v>
      </c>
      <c r="K24" s="22"/>
      <c r="L24" s="22"/>
      <c r="M24" s="22"/>
      <c r="N24" s="22"/>
      <c r="O24" s="6">
        <f t="shared" ref="O24:O41" si="2">SUM(C24:N24)</f>
        <v>4020</v>
      </c>
      <c r="P24" s="4"/>
      <c r="Q24" s="2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6"/>
    </row>
    <row r="25">
      <c r="A25" s="17"/>
      <c r="B25" s="7" t="s">
        <v>86</v>
      </c>
      <c r="C25" s="22"/>
      <c r="D25" s="24"/>
      <c r="E25" s="22">
        <v>200.0</v>
      </c>
      <c r="F25" s="22">
        <v>200.0</v>
      </c>
      <c r="G25" s="27">
        <v>200.0</v>
      </c>
      <c r="H25" s="22">
        <v>200.0</v>
      </c>
      <c r="I25" s="22">
        <v>200.0</v>
      </c>
      <c r="J25" s="22">
        <v>200.0</v>
      </c>
      <c r="K25" s="22"/>
      <c r="L25" s="22"/>
      <c r="M25" s="22"/>
      <c r="N25" s="22"/>
      <c r="O25" s="6">
        <f t="shared" si="2"/>
        <v>1200</v>
      </c>
      <c r="P25" s="4"/>
      <c r="Q25" s="2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6"/>
    </row>
    <row r="26">
      <c r="A26" s="17"/>
      <c r="B26" s="2" t="s">
        <v>89</v>
      </c>
      <c r="C26" s="22">
        <v>607.0</v>
      </c>
      <c r="D26" s="24">
        <v>928.0</v>
      </c>
      <c r="E26" s="22">
        <v>920.0</v>
      </c>
      <c r="F26" s="22">
        <v>589.0</v>
      </c>
      <c r="G26" s="27">
        <v>589.0</v>
      </c>
      <c r="H26" s="22">
        <v>632.0</v>
      </c>
      <c r="I26" s="22">
        <v>610.0</v>
      </c>
      <c r="J26" s="22">
        <v>638.0</v>
      </c>
      <c r="K26" s="22"/>
      <c r="L26" s="22"/>
      <c r="M26" s="22"/>
      <c r="N26" s="22"/>
      <c r="O26" s="6">
        <f t="shared" si="2"/>
        <v>5513</v>
      </c>
      <c r="P26" s="4"/>
      <c r="Q26" s="2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6"/>
    </row>
    <row r="27">
      <c r="A27" s="20"/>
      <c r="B27" s="2" t="s">
        <v>93</v>
      </c>
      <c r="C27" s="22">
        <v>500.0</v>
      </c>
      <c r="D27" s="24">
        <v>500.0</v>
      </c>
      <c r="E27" s="22">
        <v>500.0</v>
      </c>
      <c r="F27" s="22">
        <v>500.0</v>
      </c>
      <c r="G27" s="27">
        <v>500.0</v>
      </c>
      <c r="H27" s="22">
        <v>500.0</v>
      </c>
      <c r="I27" s="22">
        <v>600.0</v>
      </c>
      <c r="J27" s="22">
        <v>500.0</v>
      </c>
      <c r="K27" s="22"/>
      <c r="L27" s="22"/>
      <c r="M27" s="22"/>
      <c r="N27" s="22"/>
      <c r="O27" s="6">
        <f t="shared" si="2"/>
        <v>4100</v>
      </c>
      <c r="P27" s="4"/>
      <c r="Q27" s="2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6"/>
    </row>
    <row r="28">
      <c r="A28" s="17"/>
      <c r="B28" s="2" t="s">
        <v>96</v>
      </c>
      <c r="C28" s="22">
        <v>500.0</v>
      </c>
      <c r="D28" s="24">
        <v>500.0</v>
      </c>
      <c r="E28" s="22">
        <v>500.0</v>
      </c>
      <c r="F28" s="22">
        <v>500.0</v>
      </c>
      <c r="G28" s="27">
        <v>500.0</v>
      </c>
      <c r="H28" s="22">
        <v>500.0</v>
      </c>
      <c r="I28" s="22">
        <v>500.0</v>
      </c>
      <c r="J28" s="22">
        <v>500.0</v>
      </c>
      <c r="K28" s="22"/>
      <c r="L28" s="22"/>
      <c r="M28" s="22"/>
      <c r="N28" s="22"/>
      <c r="O28" s="6">
        <f t="shared" si="2"/>
        <v>4000</v>
      </c>
      <c r="P28" s="4"/>
      <c r="Q28" s="2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6"/>
    </row>
    <row r="29">
      <c r="A29" s="20"/>
      <c r="B29" s="2" t="s">
        <v>99</v>
      </c>
      <c r="C29" s="22">
        <v>150.0</v>
      </c>
      <c r="D29" s="24">
        <v>150.0</v>
      </c>
      <c r="E29" s="22">
        <v>150.0</v>
      </c>
      <c r="F29" s="22">
        <v>150.0</v>
      </c>
      <c r="G29" s="27">
        <v>150.0</v>
      </c>
      <c r="H29" s="22">
        <v>150.0</v>
      </c>
      <c r="I29" s="22">
        <v>150.0</v>
      </c>
      <c r="J29" s="22">
        <v>150.0</v>
      </c>
      <c r="K29" s="22"/>
      <c r="L29" s="22"/>
      <c r="M29" s="22"/>
      <c r="N29" s="22"/>
      <c r="O29" s="6">
        <f t="shared" si="2"/>
        <v>1200</v>
      </c>
      <c r="P29" s="4"/>
      <c r="Q29" s="2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6"/>
    </row>
    <row r="30" ht="15.75" customHeight="1">
      <c r="A30" s="17"/>
      <c r="B30" s="2" t="s">
        <v>103</v>
      </c>
      <c r="C30" s="22">
        <v>100.0</v>
      </c>
      <c r="D30" s="24">
        <v>100.0</v>
      </c>
      <c r="E30" s="22">
        <v>100.0</v>
      </c>
      <c r="F30" s="22">
        <v>100.0</v>
      </c>
      <c r="G30" s="27">
        <v>100.0</v>
      </c>
      <c r="H30" s="22">
        <v>100.0</v>
      </c>
      <c r="I30" s="22">
        <v>100.0</v>
      </c>
      <c r="J30" s="22">
        <v>150.0</v>
      </c>
      <c r="K30" s="22"/>
      <c r="L30" s="22"/>
      <c r="M30" s="22"/>
      <c r="N30" s="22"/>
      <c r="O30" s="6">
        <f t="shared" si="2"/>
        <v>850</v>
      </c>
      <c r="P30" s="4"/>
      <c r="Q30" s="2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6"/>
    </row>
    <row r="31" ht="15.75" customHeight="1">
      <c r="A31" s="17"/>
      <c r="B31" s="2" t="s">
        <v>105</v>
      </c>
      <c r="C31" s="22">
        <v>965.0</v>
      </c>
      <c r="D31" s="24">
        <v>1022.0</v>
      </c>
      <c r="E31" s="22">
        <v>975.0</v>
      </c>
      <c r="F31" s="22">
        <v>809.0</v>
      </c>
      <c r="G31" s="27">
        <v>1000.0</v>
      </c>
      <c r="H31" s="22">
        <v>600.0</v>
      </c>
      <c r="I31" s="22">
        <v>1925.0</v>
      </c>
      <c r="J31" s="22">
        <v>2470.0</v>
      </c>
      <c r="K31" s="22"/>
      <c r="L31" s="22"/>
      <c r="M31" s="22"/>
      <c r="N31" s="22"/>
      <c r="O31" s="6">
        <f t="shared" si="2"/>
        <v>9766</v>
      </c>
      <c r="P31" s="4"/>
      <c r="Q31" s="2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6"/>
    </row>
    <row r="32" ht="15.75" customHeight="1">
      <c r="A32" s="20"/>
      <c r="B32" s="2" t="s">
        <v>107</v>
      </c>
      <c r="C32" s="22">
        <v>400.0</v>
      </c>
      <c r="D32" s="24">
        <v>400.0</v>
      </c>
      <c r="E32" s="22">
        <v>400.0</v>
      </c>
      <c r="F32" s="22">
        <v>400.0</v>
      </c>
      <c r="G32" s="27">
        <v>400.0</v>
      </c>
      <c r="H32" s="22">
        <v>400.0</v>
      </c>
      <c r="I32" s="22">
        <v>400.0</v>
      </c>
      <c r="J32" s="22">
        <v>400.0</v>
      </c>
      <c r="K32" s="22"/>
      <c r="L32" s="22"/>
      <c r="M32" s="22"/>
      <c r="N32" s="22"/>
      <c r="O32" s="6">
        <f t="shared" si="2"/>
        <v>3200</v>
      </c>
      <c r="P32" s="4"/>
      <c r="Q32" s="2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6"/>
    </row>
    <row r="33" ht="15.75" customHeight="1">
      <c r="A33" s="17"/>
      <c r="B33" s="2" t="s">
        <v>109</v>
      </c>
      <c r="C33" s="22">
        <v>525.0</v>
      </c>
      <c r="D33" s="24">
        <v>380.0</v>
      </c>
      <c r="E33" s="22">
        <v>330.0</v>
      </c>
      <c r="F33" s="22">
        <v>210.0</v>
      </c>
      <c r="G33" s="27">
        <v>330.0</v>
      </c>
      <c r="H33" s="22">
        <v>320.0</v>
      </c>
      <c r="I33" s="22">
        <v>285.0</v>
      </c>
      <c r="J33" s="22">
        <v>220.0</v>
      </c>
      <c r="K33" s="22"/>
      <c r="L33" s="22"/>
      <c r="M33" s="22"/>
      <c r="N33" s="22"/>
      <c r="O33" s="6">
        <f t="shared" si="2"/>
        <v>2600</v>
      </c>
      <c r="P33" s="4"/>
      <c r="Q33" s="2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6"/>
    </row>
    <row r="34" ht="15.75" customHeight="1">
      <c r="A34" s="20"/>
      <c r="B34" s="2" t="s">
        <v>111</v>
      </c>
      <c r="C34" s="22">
        <v>300.0</v>
      </c>
      <c r="D34" s="24">
        <v>100.0</v>
      </c>
      <c r="E34" s="22">
        <v>150.0</v>
      </c>
      <c r="F34" s="22">
        <v>150.0</v>
      </c>
      <c r="G34" s="27">
        <v>150.0</v>
      </c>
      <c r="H34" s="22">
        <v>100.0</v>
      </c>
      <c r="I34" s="22">
        <v>100.0</v>
      </c>
      <c r="J34" s="22">
        <v>100.0</v>
      </c>
      <c r="K34" s="22"/>
      <c r="L34" s="22"/>
      <c r="M34" s="22"/>
      <c r="N34" s="22"/>
      <c r="O34" s="6">
        <f t="shared" si="2"/>
        <v>1150</v>
      </c>
      <c r="P34" s="4"/>
      <c r="Q34" s="2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6"/>
    </row>
    <row r="35" ht="15.75" customHeight="1">
      <c r="A35" s="20"/>
      <c r="B35" s="2" t="s">
        <v>113</v>
      </c>
      <c r="C35" s="22">
        <v>300.0</v>
      </c>
      <c r="D35" s="24">
        <v>300.0</v>
      </c>
      <c r="E35" s="22">
        <v>300.0</v>
      </c>
      <c r="F35" s="22">
        <v>300.0</v>
      </c>
      <c r="G35" s="27">
        <v>300.0</v>
      </c>
      <c r="H35" s="22">
        <v>300.0</v>
      </c>
      <c r="I35" s="22"/>
      <c r="J35" s="22">
        <v>300.0</v>
      </c>
      <c r="K35" s="22"/>
      <c r="L35" s="22"/>
      <c r="M35" s="22"/>
      <c r="N35" s="22"/>
      <c r="O35" s="6">
        <f t="shared" si="2"/>
        <v>2100</v>
      </c>
      <c r="P35" s="4"/>
      <c r="Q35" s="2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6"/>
    </row>
    <row r="36" ht="15.75" customHeight="1">
      <c r="A36" s="17"/>
      <c r="B36" s="2" t="s">
        <v>115</v>
      </c>
      <c r="C36" s="22">
        <v>400.0</v>
      </c>
      <c r="D36" s="24">
        <v>400.0</v>
      </c>
      <c r="E36" s="22">
        <v>400.0</v>
      </c>
      <c r="F36" s="22">
        <v>400.0</v>
      </c>
      <c r="G36" s="27">
        <v>400.0</v>
      </c>
      <c r="H36" s="22">
        <v>400.0</v>
      </c>
      <c r="I36" s="22">
        <v>400.0</v>
      </c>
      <c r="J36" s="22">
        <v>400.0</v>
      </c>
      <c r="K36" s="22"/>
      <c r="L36" s="22"/>
      <c r="M36" s="22"/>
      <c r="N36" s="22"/>
      <c r="O36" s="6">
        <f t="shared" si="2"/>
        <v>3200</v>
      </c>
      <c r="P36" s="4"/>
      <c r="Q36" s="2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6"/>
    </row>
    <row r="37" ht="15.75" customHeight="1">
      <c r="A37" s="20"/>
      <c r="B37" s="2" t="s">
        <v>116</v>
      </c>
      <c r="C37" s="22">
        <v>1441.0</v>
      </c>
      <c r="D37" s="24">
        <v>1298.0</v>
      </c>
      <c r="E37" s="22"/>
      <c r="F37" s="22">
        <v>2984.0</v>
      </c>
      <c r="G37" s="27">
        <v>932.0</v>
      </c>
      <c r="H37" s="22">
        <v>914.0</v>
      </c>
      <c r="I37" s="22">
        <v>1132.0</v>
      </c>
      <c r="J37" s="22">
        <v>1992.0</v>
      </c>
      <c r="K37" s="22"/>
      <c r="L37" s="22"/>
      <c r="M37" s="22"/>
      <c r="N37" s="22"/>
      <c r="O37" s="6">
        <f t="shared" si="2"/>
        <v>10693</v>
      </c>
      <c r="P37" s="4"/>
      <c r="Q37" s="2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6"/>
    </row>
    <row r="38" ht="15.75" customHeight="1">
      <c r="A38" s="17"/>
      <c r="B38" s="2" t="s">
        <v>117</v>
      </c>
      <c r="C38" s="22">
        <v>400.0</v>
      </c>
      <c r="D38" s="24">
        <v>400.0</v>
      </c>
      <c r="E38" s="22">
        <v>400.0</v>
      </c>
      <c r="F38" s="22">
        <v>400.0</v>
      </c>
      <c r="G38" s="27">
        <v>400.0</v>
      </c>
      <c r="H38" s="22">
        <v>400.0</v>
      </c>
      <c r="I38" s="22">
        <v>400.0</v>
      </c>
      <c r="J38" s="22">
        <v>400.0</v>
      </c>
      <c r="K38" s="22"/>
      <c r="L38" s="22"/>
      <c r="M38" s="22"/>
      <c r="N38" s="22"/>
      <c r="O38" s="6">
        <f t="shared" si="2"/>
        <v>3200</v>
      </c>
      <c r="P38" s="4"/>
      <c r="Q38" s="2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6"/>
    </row>
    <row r="39" ht="15.75" customHeight="1">
      <c r="A39" s="20"/>
      <c r="B39" s="2" t="s">
        <v>118</v>
      </c>
      <c r="C39" s="22">
        <v>1000.0</v>
      </c>
      <c r="D39" s="24">
        <v>1000.0</v>
      </c>
      <c r="E39" s="22">
        <v>1000.0</v>
      </c>
      <c r="F39" s="22">
        <v>1100.0</v>
      </c>
      <c r="G39" s="27">
        <v>1200.0</v>
      </c>
      <c r="H39" s="22">
        <v>1000.0</v>
      </c>
      <c r="I39" s="22">
        <v>1200.0</v>
      </c>
      <c r="J39" s="22">
        <v>1200.0</v>
      </c>
      <c r="K39" s="22"/>
      <c r="L39" s="22"/>
      <c r="M39" s="22"/>
      <c r="N39" s="22"/>
      <c r="O39" s="6">
        <f t="shared" si="2"/>
        <v>8700</v>
      </c>
      <c r="P39" s="4"/>
      <c r="Q39" s="2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6"/>
    </row>
    <row r="40" ht="15.75" customHeight="1">
      <c r="A40" s="17"/>
      <c r="B40" s="2" t="s">
        <v>119</v>
      </c>
      <c r="C40" s="22"/>
      <c r="D40" s="24">
        <v>400.0</v>
      </c>
      <c r="E40" s="22">
        <v>428.0</v>
      </c>
      <c r="F40" s="22">
        <v>289.0</v>
      </c>
      <c r="G40" s="27">
        <v>440.0</v>
      </c>
      <c r="H40" s="22">
        <v>308.0</v>
      </c>
      <c r="I40" s="22">
        <v>200.0</v>
      </c>
      <c r="J40" s="22">
        <v>300.0</v>
      </c>
      <c r="K40" s="22"/>
      <c r="L40" s="22"/>
      <c r="M40" s="22"/>
      <c r="N40" s="22"/>
      <c r="O40" s="6">
        <f t="shared" si="2"/>
        <v>2365</v>
      </c>
      <c r="P40" s="4"/>
      <c r="Q40" s="2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6"/>
    </row>
    <row r="41" ht="15.75" customHeight="1">
      <c r="A41" s="20"/>
      <c r="B41" s="2" t="s">
        <v>120</v>
      </c>
      <c r="C41" s="22">
        <f>1200+206</f>
        <v>1406</v>
      </c>
      <c r="D41" s="24">
        <v>942.0</v>
      </c>
      <c r="E41" s="22">
        <f>1000+293</f>
        <v>1293</v>
      </c>
      <c r="F41" s="22">
        <v>620.0</v>
      </c>
      <c r="G41" s="27">
        <v>900.0</v>
      </c>
      <c r="H41" s="22">
        <v>671.0</v>
      </c>
      <c r="I41" s="22">
        <v>685.0</v>
      </c>
      <c r="J41" s="22">
        <v>1150.0</v>
      </c>
      <c r="K41" s="22"/>
      <c r="L41" s="22"/>
      <c r="M41" s="22"/>
      <c r="N41" s="22"/>
      <c r="O41" s="6">
        <f t="shared" si="2"/>
        <v>7667</v>
      </c>
      <c r="P41" s="4"/>
      <c r="Q41" s="2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6"/>
    </row>
    <row r="42" ht="15.75" customHeight="1">
      <c r="A42" s="20"/>
      <c r="B42" s="7" t="s">
        <v>120</v>
      </c>
      <c r="C42" s="22"/>
      <c r="D42" s="24"/>
      <c r="E42" s="22"/>
      <c r="F42" s="22">
        <v>234.0</v>
      </c>
      <c r="G42" s="27">
        <v>333.0</v>
      </c>
      <c r="H42" s="22">
        <v>187.0</v>
      </c>
      <c r="I42" s="22">
        <v>290.0</v>
      </c>
      <c r="J42" s="22">
        <v>420.0</v>
      </c>
      <c r="K42" s="22"/>
      <c r="L42" s="22"/>
      <c r="M42" s="22"/>
      <c r="N42" s="22"/>
      <c r="O42" s="6"/>
      <c r="P42" s="4"/>
      <c r="Q42" s="2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6"/>
    </row>
    <row r="43" ht="15.75" customHeight="1">
      <c r="A43" s="17"/>
      <c r="B43" s="2" t="s">
        <v>121</v>
      </c>
      <c r="C43" s="22">
        <v>425.0</v>
      </c>
      <c r="D43" s="24">
        <v>361.15</v>
      </c>
      <c r="E43" s="22">
        <v>473.5</v>
      </c>
      <c r="F43" s="22">
        <v>383.55</v>
      </c>
      <c r="G43" s="27">
        <v>423.6</v>
      </c>
      <c r="H43" s="22">
        <v>325.6</v>
      </c>
      <c r="I43" s="22">
        <v>350.7</v>
      </c>
      <c r="J43" s="22">
        <v>413.8</v>
      </c>
      <c r="K43" s="22"/>
      <c r="L43" s="22"/>
      <c r="M43" s="22"/>
      <c r="N43" s="22"/>
      <c r="O43" s="6">
        <f t="shared" ref="O43:O50" si="3">SUM(C43:N43)</f>
        <v>3156.9</v>
      </c>
      <c r="P43" s="4"/>
      <c r="Q43" s="2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6"/>
    </row>
    <row r="44" ht="15.75" customHeight="1">
      <c r="A44" s="14"/>
      <c r="B44" s="14"/>
      <c r="C44" s="6"/>
      <c r="D44" s="6"/>
      <c r="E44" s="6"/>
      <c r="F44" s="6"/>
      <c r="G44" s="6"/>
      <c r="H44" s="6"/>
      <c r="I44" s="6"/>
      <c r="J44" s="22"/>
      <c r="K44" s="6"/>
      <c r="L44" s="6"/>
      <c r="M44" s="6"/>
      <c r="N44" s="6"/>
      <c r="O44" s="6">
        <f t="shared" si="3"/>
        <v>0</v>
      </c>
      <c r="P44" s="4"/>
      <c r="Q44" s="2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</row>
    <row r="45" ht="15.75" hidden="1" customHeight="1">
      <c r="A45" s="14"/>
      <c r="B45" s="14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>
        <f t="shared" si="3"/>
        <v>0</v>
      </c>
      <c r="P45" s="4"/>
      <c r="Q45" s="2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</row>
    <row r="46" ht="15.75" hidden="1" customHeight="1">
      <c r="A46" s="14"/>
      <c r="B46" s="14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>
        <f t="shared" si="3"/>
        <v>0</v>
      </c>
      <c r="P46" s="4"/>
      <c r="Q46" s="2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</row>
    <row r="47" ht="15.75" hidden="1" customHeight="1">
      <c r="A47" s="14"/>
      <c r="B47" s="14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>
        <f t="shared" si="3"/>
        <v>0</v>
      </c>
      <c r="P47" s="4"/>
      <c r="Q47" s="2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</row>
    <row r="48" ht="15.75" hidden="1" customHeight="1">
      <c r="A48" s="14"/>
      <c r="B48" s="14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>
        <f t="shared" si="3"/>
        <v>0</v>
      </c>
      <c r="P48" s="4"/>
      <c r="Q48" s="2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</row>
    <row r="49" ht="15.75" hidden="1" customHeight="1">
      <c r="A49" s="14"/>
      <c r="B49" s="14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>
        <f t="shared" si="3"/>
        <v>0</v>
      </c>
      <c r="P49" s="4"/>
      <c r="Q49" s="2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</row>
    <row r="50" ht="15.75" hidden="1" customHeight="1">
      <c r="A50" s="14"/>
      <c r="B50" s="14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>
        <f t="shared" si="3"/>
        <v>0</v>
      </c>
      <c r="P50" s="4"/>
      <c r="Q50" s="2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</row>
    <row r="51" ht="15.75" hidden="1" customHeight="1">
      <c r="A51" s="14"/>
      <c r="B51" s="14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4"/>
      <c r="Q51" s="2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</row>
    <row r="52" ht="15.75" customHeight="1">
      <c r="A52" s="14"/>
      <c r="B52" s="14" t="s">
        <v>20</v>
      </c>
      <c r="C52" s="6">
        <f t="shared" ref="C52:N52" si="4">SUM(C5:C49)</f>
        <v>19256.6</v>
      </c>
      <c r="D52" s="6">
        <f t="shared" si="4"/>
        <v>20458.15</v>
      </c>
      <c r="E52" s="6">
        <f t="shared" si="4"/>
        <v>20417.3</v>
      </c>
      <c r="F52" s="6">
        <f t="shared" si="4"/>
        <v>20245.5</v>
      </c>
      <c r="G52" s="6">
        <f t="shared" si="4"/>
        <v>19338.4</v>
      </c>
      <c r="H52" s="6">
        <f t="shared" si="4"/>
        <v>23697.6</v>
      </c>
      <c r="I52" s="6">
        <f t="shared" si="4"/>
        <v>21409.7</v>
      </c>
      <c r="J52" s="6">
        <f t="shared" si="4"/>
        <v>24008.3</v>
      </c>
      <c r="K52" s="6">
        <f t="shared" si="4"/>
        <v>0</v>
      </c>
      <c r="L52" s="6">
        <f t="shared" si="4"/>
        <v>0</v>
      </c>
      <c r="M52" s="6">
        <f t="shared" si="4"/>
        <v>0</v>
      </c>
      <c r="N52" s="6">
        <f t="shared" si="4"/>
        <v>0</v>
      </c>
      <c r="O52" s="6">
        <f>SUM(C52:N52)</f>
        <v>168831.55</v>
      </c>
      <c r="P52" s="4"/>
      <c r="Q52" s="2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</row>
    <row r="53" ht="15.75" customHeight="1">
      <c r="A53" s="2"/>
      <c r="B53" s="2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6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</row>
    <row r="54" ht="15.75" customHeight="1">
      <c r="A54" s="2"/>
      <c r="B54" s="14" t="s">
        <v>132</v>
      </c>
      <c r="C54" s="4">
        <f t="shared" ref="C54:O54" si="5">C52*15%</f>
        <v>2888.49</v>
      </c>
      <c r="D54" s="4">
        <f t="shared" si="5"/>
        <v>3068.7225</v>
      </c>
      <c r="E54" s="4">
        <f t="shared" si="5"/>
        <v>3062.595</v>
      </c>
      <c r="F54" s="4">
        <f t="shared" si="5"/>
        <v>3036.825</v>
      </c>
      <c r="G54" s="4">
        <f t="shared" si="5"/>
        <v>2900.76</v>
      </c>
      <c r="H54" s="4">
        <f t="shared" si="5"/>
        <v>3554.64</v>
      </c>
      <c r="I54" s="4">
        <f t="shared" si="5"/>
        <v>3211.455</v>
      </c>
      <c r="J54" s="4">
        <f t="shared" si="5"/>
        <v>3601.245</v>
      </c>
      <c r="K54" s="4">
        <f t="shared" si="5"/>
        <v>0</v>
      </c>
      <c r="L54" s="4">
        <f t="shared" si="5"/>
        <v>0</v>
      </c>
      <c r="M54" s="4">
        <f t="shared" si="5"/>
        <v>0</v>
      </c>
      <c r="N54" s="4">
        <f t="shared" si="5"/>
        <v>0</v>
      </c>
      <c r="O54" s="6">
        <f t="shared" si="5"/>
        <v>25324.7325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</row>
    <row r="55" ht="15.75" customHeight="1">
      <c r="A55" s="2"/>
      <c r="B55" s="14" t="s">
        <v>137</v>
      </c>
      <c r="C55" s="4">
        <f t="shared" ref="C55:O55" si="6">C52*10%</f>
        <v>1925.66</v>
      </c>
      <c r="D55" s="4">
        <f t="shared" si="6"/>
        <v>2045.815</v>
      </c>
      <c r="E55" s="4">
        <f t="shared" si="6"/>
        <v>2041.73</v>
      </c>
      <c r="F55" s="4">
        <f t="shared" si="6"/>
        <v>2024.55</v>
      </c>
      <c r="G55" s="4">
        <f t="shared" si="6"/>
        <v>1933.84</v>
      </c>
      <c r="H55" s="4">
        <f t="shared" si="6"/>
        <v>2369.76</v>
      </c>
      <c r="I55" s="4">
        <f t="shared" si="6"/>
        <v>2140.97</v>
      </c>
      <c r="J55" s="4">
        <f t="shared" si="6"/>
        <v>2400.83</v>
      </c>
      <c r="K55" s="4">
        <f t="shared" si="6"/>
        <v>0</v>
      </c>
      <c r="L55" s="4">
        <f t="shared" si="6"/>
        <v>0</v>
      </c>
      <c r="M55" s="4">
        <f t="shared" si="6"/>
        <v>0</v>
      </c>
      <c r="N55" s="4">
        <f t="shared" si="6"/>
        <v>0</v>
      </c>
      <c r="O55" s="6">
        <f t="shared" si="6"/>
        <v>16883.155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</row>
    <row r="56" ht="15.75" customHeight="1">
      <c r="A56" s="2"/>
      <c r="B56" s="14" t="s">
        <v>142</v>
      </c>
      <c r="C56" s="4">
        <f t="shared" ref="C56:O56" si="7">C52*20%</f>
        <v>3851.32</v>
      </c>
      <c r="D56" s="4">
        <f t="shared" si="7"/>
        <v>4091.63</v>
      </c>
      <c r="E56" s="4">
        <f t="shared" si="7"/>
        <v>4083.46</v>
      </c>
      <c r="F56" s="4">
        <f t="shared" si="7"/>
        <v>4049.1</v>
      </c>
      <c r="G56" s="4">
        <f t="shared" si="7"/>
        <v>3867.68</v>
      </c>
      <c r="H56" s="4">
        <f t="shared" si="7"/>
        <v>4739.52</v>
      </c>
      <c r="I56" s="4">
        <f t="shared" si="7"/>
        <v>4281.94</v>
      </c>
      <c r="J56" s="4">
        <f t="shared" si="7"/>
        <v>4801.66</v>
      </c>
      <c r="K56" s="4">
        <f t="shared" si="7"/>
        <v>0</v>
      </c>
      <c r="L56" s="4">
        <f t="shared" si="7"/>
        <v>0</v>
      </c>
      <c r="M56" s="4">
        <f t="shared" si="7"/>
        <v>0</v>
      </c>
      <c r="N56" s="4">
        <f t="shared" si="7"/>
        <v>0</v>
      </c>
      <c r="O56" s="6">
        <f t="shared" si="7"/>
        <v>33766.31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</row>
    <row r="57" ht="15.75" customHeight="1">
      <c r="A57" s="2"/>
      <c r="B57" s="14" t="s">
        <v>143</v>
      </c>
      <c r="C57" s="4">
        <f t="shared" ref="C57:O57" si="8">C52*55%</f>
        <v>10591.13</v>
      </c>
      <c r="D57" s="4">
        <f t="shared" si="8"/>
        <v>11251.9825</v>
      </c>
      <c r="E57" s="4">
        <f t="shared" si="8"/>
        <v>11229.515</v>
      </c>
      <c r="F57" s="4">
        <f t="shared" si="8"/>
        <v>11135.025</v>
      </c>
      <c r="G57" s="4">
        <f t="shared" si="8"/>
        <v>10636.12</v>
      </c>
      <c r="H57" s="4">
        <f t="shared" si="8"/>
        <v>13033.68</v>
      </c>
      <c r="I57" s="4">
        <f t="shared" si="8"/>
        <v>11775.335</v>
      </c>
      <c r="J57" s="4">
        <f t="shared" si="8"/>
        <v>13204.565</v>
      </c>
      <c r="K57" s="4">
        <f t="shared" si="8"/>
        <v>0</v>
      </c>
      <c r="L57" s="4">
        <f t="shared" si="8"/>
        <v>0</v>
      </c>
      <c r="M57" s="4">
        <f t="shared" si="8"/>
        <v>0</v>
      </c>
      <c r="N57" s="4">
        <f t="shared" si="8"/>
        <v>0</v>
      </c>
      <c r="O57" s="6">
        <f t="shared" si="8"/>
        <v>92857.3525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</row>
    <row r="58" ht="15.75" customHeight="1">
      <c r="A58" s="2"/>
      <c r="B58" s="2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</row>
    <row r="59" ht="15.75" customHeight="1">
      <c r="A59" s="2"/>
      <c r="B59" s="2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</row>
    <row r="60" ht="15.75" customHeight="1">
      <c r="A60" s="2"/>
      <c r="B60" s="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</row>
    <row r="61" ht="15.75" customHeight="1">
      <c r="A61" s="2"/>
      <c r="B61" s="2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</row>
    <row r="62" ht="15.75" customHeight="1">
      <c r="C62" s="41" t="s">
        <v>144</v>
      </c>
      <c r="D62" s="2"/>
      <c r="E62" s="4"/>
      <c r="F62" s="41" t="s">
        <v>145</v>
      </c>
      <c r="G62" s="4"/>
      <c r="H62" s="4"/>
      <c r="I62" s="41" t="s">
        <v>146</v>
      </c>
      <c r="J62" s="44"/>
      <c r="K62" s="4"/>
      <c r="L62" s="4"/>
      <c r="M62" s="4"/>
      <c r="N62" s="4"/>
      <c r="O62" s="4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</row>
    <row r="63" ht="15.75" customHeight="1">
      <c r="C63" s="47"/>
      <c r="D63" s="2"/>
      <c r="E63" s="4"/>
      <c r="F63" s="49"/>
      <c r="G63" s="4"/>
      <c r="H63" s="4"/>
      <c r="I63" s="50"/>
      <c r="J63" s="51"/>
      <c r="K63" s="4"/>
      <c r="L63" s="4"/>
      <c r="M63" s="4"/>
      <c r="N63" s="4"/>
      <c r="O63" s="4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</row>
    <row r="64" ht="15.75" customHeight="1">
      <c r="C64" s="47"/>
      <c r="D64" s="2"/>
      <c r="E64" s="4"/>
      <c r="F64" s="49"/>
      <c r="G64" s="4"/>
      <c r="H64" s="4"/>
      <c r="I64" s="50"/>
      <c r="J64" s="51"/>
      <c r="K64" s="4"/>
      <c r="L64" s="4"/>
      <c r="M64" s="4"/>
      <c r="N64" s="4"/>
      <c r="O64" s="4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</row>
    <row r="65" ht="15.75" customHeight="1">
      <c r="C65" s="48" t="s">
        <v>147</v>
      </c>
      <c r="D65" s="2"/>
      <c r="E65" s="4"/>
      <c r="F65" s="54" t="s">
        <v>148</v>
      </c>
      <c r="G65" s="4"/>
      <c r="H65" s="4"/>
      <c r="I65" s="46" t="s">
        <v>149</v>
      </c>
      <c r="J65" s="44"/>
      <c r="K65" s="4"/>
      <c r="L65" s="4"/>
      <c r="M65" s="4"/>
      <c r="N65" s="4"/>
      <c r="O65" s="4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</row>
    <row r="66" ht="15.75" customHeight="1">
      <c r="C66" s="53" t="s">
        <v>150</v>
      </c>
      <c r="D66" s="2"/>
      <c r="E66" s="4"/>
      <c r="F66" s="53" t="s">
        <v>151</v>
      </c>
      <c r="G66" s="4"/>
      <c r="H66" s="4"/>
      <c r="I66" s="53" t="s">
        <v>152</v>
      </c>
      <c r="J66" s="51"/>
      <c r="K66" s="4"/>
      <c r="L66" s="4"/>
      <c r="M66" s="4"/>
      <c r="N66" s="4"/>
      <c r="O66" s="4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</row>
    <row r="67" ht="15.75" customHeight="1">
      <c r="A67" s="49"/>
      <c r="B67" s="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</row>
    <row r="68" ht="15.75" customHeight="1">
      <c r="A68" s="49"/>
      <c r="B68" s="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</row>
    <row r="69" ht="15.75" customHeight="1">
      <c r="A69" s="49"/>
      <c r="B69" s="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</row>
    <row r="70" ht="15.75" customHeight="1"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</row>
    <row r="71" ht="15.75" customHeight="1"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</row>
    <row r="72" ht="15.75" customHeight="1"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</row>
    <row r="73" ht="15.75" customHeight="1"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</row>
    <row r="74" ht="15.75" customHeight="1"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</row>
    <row r="75" ht="15.75" customHeight="1">
      <c r="B75" s="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</row>
    <row r="76" ht="15.75" customHeight="1">
      <c r="A76" s="2"/>
      <c r="B76" s="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</row>
    <row r="77" ht="15.75" customHeight="1">
      <c r="A77" s="2"/>
      <c r="B77" s="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</row>
    <row r="78" ht="15.75" customHeight="1">
      <c r="A78" s="2"/>
      <c r="B78" s="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</row>
    <row r="79" ht="15.75" customHeight="1">
      <c r="A79" s="2"/>
      <c r="B79" s="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</row>
    <row r="80" ht="15.75" customHeight="1">
      <c r="A80" s="2"/>
      <c r="B80" s="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</row>
    <row r="81" ht="15.75" customHeight="1">
      <c r="A81" s="2"/>
      <c r="B81" s="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</row>
    <row r="82" ht="15.75" customHeight="1">
      <c r="A82" s="2"/>
      <c r="B82" s="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</row>
    <row r="83" ht="15.75" customHeight="1">
      <c r="A83" s="2"/>
      <c r="B83" s="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</row>
    <row r="84" ht="15.75" customHeight="1">
      <c r="A84" s="2"/>
      <c r="B84" s="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</row>
    <row r="85" ht="15.75" customHeight="1">
      <c r="A85" s="2"/>
      <c r="B85" s="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</row>
    <row r="86" ht="15.75" customHeight="1">
      <c r="A86" s="2"/>
      <c r="B86" s="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</row>
    <row r="87" ht="15.75" customHeight="1">
      <c r="A87" s="2"/>
      <c r="B87" s="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</row>
    <row r="88" ht="15.75" customHeight="1">
      <c r="A88" s="2"/>
      <c r="B88" s="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</row>
    <row r="89" ht="15.75" customHeight="1">
      <c r="A89" s="2"/>
      <c r="B89" s="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</row>
    <row r="90" ht="15.75" customHeight="1">
      <c r="A90" s="2"/>
      <c r="B90" s="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</row>
    <row r="91" ht="15.75" customHeight="1">
      <c r="A91" s="2"/>
      <c r="B91" s="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</row>
    <row r="92" ht="15.75" customHeight="1">
      <c r="A92" s="2"/>
      <c r="B92" s="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</row>
    <row r="93" ht="15.75" customHeight="1">
      <c r="A93" s="2"/>
      <c r="B93" s="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</row>
    <row r="94" ht="15.75" customHeight="1">
      <c r="A94" s="2"/>
      <c r="B94" s="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</row>
    <row r="95" ht="15.75" customHeight="1">
      <c r="A95" s="2"/>
      <c r="B95" s="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</row>
    <row r="96" ht="15.75" customHeight="1">
      <c r="A96" s="2"/>
      <c r="B96" s="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</row>
    <row r="97" ht="15.75" customHeight="1">
      <c r="A97" s="2"/>
      <c r="B97" s="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</row>
    <row r="98" ht="15.75" customHeight="1">
      <c r="A98" s="2"/>
      <c r="B98" s="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</row>
    <row r="99" ht="15.75" customHeight="1">
      <c r="A99" s="2"/>
      <c r="B99" s="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</row>
    <row r="100" ht="15.75" customHeight="1">
      <c r="A100" s="2"/>
      <c r="B100" s="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</row>
    <row r="101" ht="15.75" customHeight="1">
      <c r="A101" s="2"/>
      <c r="B101" s="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</row>
    <row r="102" ht="15.75" customHeight="1">
      <c r="A102" s="2"/>
      <c r="B102" s="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</row>
    <row r="103" ht="15.75" customHeight="1">
      <c r="A103" s="2"/>
      <c r="B103" s="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</row>
    <row r="104" ht="15.75" customHeight="1">
      <c r="A104" s="2"/>
      <c r="B104" s="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</row>
    <row r="105" ht="15.75" customHeight="1">
      <c r="A105" s="2"/>
      <c r="B105" s="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</row>
    <row r="106" ht="15.75" customHeight="1">
      <c r="A106" s="2"/>
      <c r="B106" s="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</row>
    <row r="107" ht="15.75" customHeight="1">
      <c r="A107" s="2"/>
      <c r="B107" s="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</row>
    <row r="108" ht="15.75" customHeight="1">
      <c r="A108" s="2"/>
      <c r="B108" s="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</row>
    <row r="109" ht="15.75" customHeight="1">
      <c r="A109" s="2"/>
      <c r="B109" s="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</row>
    <row r="110" ht="15.75" customHeight="1">
      <c r="A110" s="2"/>
      <c r="B110" s="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</row>
    <row r="111" ht="15.75" customHeight="1">
      <c r="A111" s="2"/>
      <c r="B111" s="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</row>
    <row r="112" ht="15.75" customHeight="1">
      <c r="A112" s="2"/>
      <c r="B112" s="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</row>
    <row r="113" ht="15.75" customHeight="1">
      <c r="A113" s="2"/>
      <c r="B113" s="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</row>
    <row r="114" ht="15.75" customHeight="1">
      <c r="A114" s="2"/>
      <c r="B114" s="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</row>
    <row r="115" ht="15.75" customHeight="1">
      <c r="A115" s="2"/>
      <c r="B115" s="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</row>
    <row r="116" ht="15.75" customHeight="1">
      <c r="A116" s="2"/>
      <c r="B116" s="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</row>
    <row r="117" ht="15.75" customHeight="1">
      <c r="A117" s="2"/>
      <c r="B117" s="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</row>
    <row r="118" ht="15.75" customHeight="1">
      <c r="A118" s="2"/>
      <c r="B118" s="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</row>
    <row r="119" ht="15.75" customHeight="1">
      <c r="A119" s="2"/>
      <c r="B119" s="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</row>
    <row r="120" ht="15.75" customHeight="1">
      <c r="A120" s="2"/>
      <c r="B120" s="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</row>
    <row r="121" ht="15.75" customHeight="1">
      <c r="A121" s="2"/>
      <c r="B121" s="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</row>
    <row r="122" ht="15.75" customHeight="1">
      <c r="A122" s="2"/>
      <c r="B122" s="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</row>
    <row r="123" ht="15.75" customHeight="1">
      <c r="A123" s="2"/>
      <c r="B123" s="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</row>
    <row r="124" ht="15.75" customHeight="1">
      <c r="A124" s="2"/>
      <c r="B124" s="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</row>
    <row r="125" ht="15.75" customHeight="1">
      <c r="A125" s="2"/>
      <c r="B125" s="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</row>
    <row r="126" ht="15.75" customHeight="1">
      <c r="A126" s="2"/>
      <c r="B126" s="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</row>
    <row r="127" ht="15.75" customHeight="1">
      <c r="A127" s="2"/>
      <c r="B127" s="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</row>
    <row r="128" ht="15.75" customHeight="1">
      <c r="A128" s="2"/>
      <c r="B128" s="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</row>
    <row r="129" ht="15.75" customHeight="1">
      <c r="A129" s="2"/>
      <c r="B129" s="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</row>
    <row r="130" ht="15.75" customHeight="1">
      <c r="A130" s="2"/>
      <c r="B130" s="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</row>
    <row r="131" ht="15.75" customHeight="1">
      <c r="A131" s="2"/>
      <c r="B131" s="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</row>
    <row r="132" ht="15.75" customHeight="1">
      <c r="A132" s="2"/>
      <c r="B132" s="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</row>
    <row r="133" ht="15.75" customHeight="1">
      <c r="A133" s="2"/>
      <c r="B133" s="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</row>
    <row r="134" ht="15.75" customHeight="1">
      <c r="A134" s="2"/>
      <c r="B134" s="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</row>
    <row r="135" ht="15.75" customHeight="1">
      <c r="A135" s="2"/>
      <c r="B135" s="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</row>
    <row r="136" ht="15.75" customHeight="1">
      <c r="A136" s="2"/>
      <c r="B136" s="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</row>
    <row r="137" ht="15.75" customHeight="1">
      <c r="A137" s="2"/>
      <c r="B137" s="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</row>
    <row r="138" ht="15.75" customHeight="1">
      <c r="A138" s="2"/>
      <c r="B138" s="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</row>
    <row r="139" ht="15.75" customHeight="1">
      <c r="A139" s="2"/>
      <c r="B139" s="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</row>
    <row r="140" ht="15.75" customHeight="1">
      <c r="A140" s="2"/>
      <c r="B140" s="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</row>
    <row r="141" ht="15.75" customHeight="1">
      <c r="A141" s="2"/>
      <c r="B141" s="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</row>
    <row r="142" ht="15.75" customHeight="1">
      <c r="A142" s="2"/>
      <c r="B142" s="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</row>
    <row r="143" ht="15.75" customHeight="1">
      <c r="A143" s="2"/>
      <c r="B143" s="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</row>
    <row r="144" ht="15.75" customHeight="1">
      <c r="A144" s="2"/>
      <c r="B144" s="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</row>
    <row r="145" ht="15.75" customHeight="1">
      <c r="A145" s="2"/>
      <c r="B145" s="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</row>
    <row r="146" ht="15.75" customHeight="1">
      <c r="A146" s="2"/>
      <c r="B146" s="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</row>
    <row r="147" ht="15.75" customHeight="1">
      <c r="A147" s="2"/>
      <c r="B147" s="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</row>
    <row r="148" ht="15.75" customHeight="1">
      <c r="A148" s="2"/>
      <c r="B148" s="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</row>
    <row r="149" ht="15.75" customHeight="1">
      <c r="A149" s="2"/>
      <c r="B149" s="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</row>
    <row r="150" ht="15.75" customHeight="1">
      <c r="A150" s="2"/>
      <c r="B150" s="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</row>
    <row r="151" ht="15.75" customHeight="1">
      <c r="A151" s="2"/>
      <c r="B151" s="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</row>
    <row r="152" ht="15.75" customHeight="1">
      <c r="A152" s="2"/>
      <c r="B152" s="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</row>
    <row r="153" ht="15.75" customHeight="1">
      <c r="A153" s="2"/>
      <c r="B153" s="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</row>
    <row r="154" ht="15.75" customHeight="1">
      <c r="A154" s="2"/>
      <c r="B154" s="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</row>
    <row r="155" ht="15.75" customHeight="1">
      <c r="A155" s="2"/>
      <c r="B155" s="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</row>
    <row r="156" ht="15.75" customHeight="1">
      <c r="A156" s="2"/>
      <c r="B156" s="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</row>
    <row r="157" ht="15.75" customHeight="1">
      <c r="A157" s="2"/>
      <c r="B157" s="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</row>
    <row r="158" ht="15.75" customHeight="1">
      <c r="A158" s="2"/>
      <c r="B158" s="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</row>
    <row r="159" ht="15.75" customHeight="1">
      <c r="A159" s="2"/>
      <c r="B159" s="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</row>
    <row r="160" ht="15.75" customHeight="1">
      <c r="A160" s="2"/>
      <c r="B160" s="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</row>
    <row r="161" ht="15.75" customHeight="1">
      <c r="A161" s="2"/>
      <c r="B161" s="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</row>
    <row r="162" ht="15.75" customHeight="1">
      <c r="A162" s="2"/>
      <c r="B162" s="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</row>
    <row r="163" ht="15.75" customHeight="1">
      <c r="A163" s="2"/>
      <c r="B163" s="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</row>
    <row r="164" ht="15.75" customHeight="1">
      <c r="A164" s="2"/>
      <c r="B164" s="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</row>
    <row r="165" ht="15.75" customHeight="1">
      <c r="A165" s="2"/>
      <c r="B165" s="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</row>
    <row r="166" ht="15.75" customHeight="1">
      <c r="A166" s="2"/>
      <c r="B166" s="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</row>
    <row r="167" ht="15.75" customHeight="1">
      <c r="A167" s="2"/>
      <c r="B167" s="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</row>
    <row r="168" ht="15.75" customHeight="1">
      <c r="A168" s="2"/>
      <c r="B168" s="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</row>
    <row r="169" ht="15.75" customHeight="1">
      <c r="A169" s="2"/>
      <c r="B169" s="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</row>
    <row r="170" ht="15.75" customHeight="1">
      <c r="A170" s="2"/>
      <c r="B170" s="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</row>
    <row r="171" ht="15.75" customHeight="1">
      <c r="A171" s="2"/>
      <c r="B171" s="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</row>
    <row r="172" ht="15.75" customHeight="1">
      <c r="A172" s="2"/>
      <c r="B172" s="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</row>
    <row r="173" ht="15.75" customHeight="1">
      <c r="A173" s="2"/>
      <c r="B173" s="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</row>
    <row r="174" ht="15.75" customHeight="1">
      <c r="A174" s="2"/>
      <c r="B174" s="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</row>
    <row r="175" ht="15.75" customHeight="1">
      <c r="A175" s="2"/>
      <c r="B175" s="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</row>
    <row r="176" ht="15.75" customHeight="1">
      <c r="A176" s="2"/>
      <c r="B176" s="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</row>
    <row r="177" ht="15.75" customHeight="1">
      <c r="A177" s="2"/>
      <c r="B177" s="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</row>
    <row r="178" ht="15.75" customHeight="1">
      <c r="A178" s="2"/>
      <c r="B178" s="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</row>
    <row r="179" ht="15.75" customHeight="1">
      <c r="A179" s="2"/>
      <c r="B179" s="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</row>
    <row r="180" ht="15.75" customHeight="1">
      <c r="A180" s="2"/>
      <c r="B180" s="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</row>
    <row r="181" ht="15.75" customHeight="1">
      <c r="A181" s="2"/>
      <c r="B181" s="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</row>
    <row r="182" ht="15.75" customHeight="1">
      <c r="A182" s="2"/>
      <c r="B182" s="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</row>
    <row r="183" ht="15.75" customHeight="1">
      <c r="A183" s="2"/>
      <c r="B183" s="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</row>
    <row r="184" ht="15.75" customHeight="1">
      <c r="A184" s="2"/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</row>
    <row r="185" ht="15.75" customHeight="1">
      <c r="A185" s="2"/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</row>
    <row r="186" ht="15.75" customHeight="1">
      <c r="A186" s="2"/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</row>
    <row r="187" ht="15.75" customHeight="1">
      <c r="A187" s="2"/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</row>
    <row r="188" ht="15.75" customHeight="1">
      <c r="A188" s="2"/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</row>
    <row r="189" ht="15.75" customHeight="1">
      <c r="A189" s="2"/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</row>
    <row r="190" ht="15.75" customHeight="1">
      <c r="A190" s="2"/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</row>
    <row r="191" ht="15.75" customHeight="1">
      <c r="A191" s="2"/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</row>
    <row r="192" ht="15.75" customHeight="1">
      <c r="A192" s="2"/>
      <c r="B192" s="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</row>
    <row r="193" ht="15.75" customHeight="1">
      <c r="A193" s="2"/>
      <c r="B193" s="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</row>
    <row r="194" ht="15.75" customHeight="1">
      <c r="A194" s="2"/>
      <c r="B194" s="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</row>
    <row r="195" ht="15.75" customHeight="1">
      <c r="A195" s="2"/>
      <c r="B195" s="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</row>
    <row r="196" ht="15.75" customHeight="1">
      <c r="A196" s="2"/>
      <c r="B196" s="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</row>
    <row r="197" ht="15.75" customHeight="1">
      <c r="A197" s="2"/>
      <c r="B197" s="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</row>
    <row r="198" ht="15.75" customHeight="1">
      <c r="A198" s="2"/>
      <c r="B198" s="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</row>
    <row r="199" ht="15.75" customHeight="1">
      <c r="A199" s="2"/>
      <c r="B199" s="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</row>
    <row r="200" ht="15.75" customHeight="1">
      <c r="A200" s="2"/>
      <c r="B200" s="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</row>
    <row r="201" ht="15.75" customHeight="1">
      <c r="A201" s="2"/>
      <c r="B201" s="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</row>
    <row r="202" ht="15.75" customHeight="1">
      <c r="A202" s="2"/>
      <c r="B202" s="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</row>
    <row r="203" ht="15.75" customHeight="1">
      <c r="A203" s="2"/>
      <c r="B203" s="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</row>
    <row r="204" ht="15.75" customHeight="1">
      <c r="A204" s="2"/>
      <c r="B204" s="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</row>
    <row r="205" ht="15.75" customHeight="1">
      <c r="A205" s="2"/>
      <c r="B205" s="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</row>
    <row r="206" ht="15.75" customHeight="1">
      <c r="A206" s="2"/>
      <c r="B206" s="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</row>
    <row r="207" ht="15.75" customHeight="1">
      <c r="A207" s="2"/>
      <c r="B207" s="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</row>
    <row r="208" ht="15.75" customHeight="1">
      <c r="A208" s="2"/>
      <c r="B208" s="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</row>
    <row r="209" ht="15.75" customHeight="1">
      <c r="A209" s="2"/>
      <c r="B209" s="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</row>
    <row r="210" ht="15.75" customHeight="1">
      <c r="A210" s="2"/>
      <c r="B210" s="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</row>
    <row r="211" ht="15.75" customHeight="1">
      <c r="A211" s="2"/>
      <c r="B211" s="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</row>
    <row r="212" ht="15.75" customHeight="1">
      <c r="A212" s="2"/>
      <c r="B212" s="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</row>
    <row r="213" ht="15.75" customHeight="1">
      <c r="A213" s="2"/>
      <c r="B213" s="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</row>
    <row r="214" ht="15.75" customHeight="1">
      <c r="A214" s="2"/>
      <c r="B214" s="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</row>
    <row r="215" ht="15.75" customHeight="1">
      <c r="A215" s="2"/>
      <c r="B215" s="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</row>
    <row r="216" ht="15.75" customHeight="1">
      <c r="A216" s="2"/>
      <c r="B216" s="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</row>
    <row r="217" ht="15.75" customHeight="1">
      <c r="A217" s="2"/>
      <c r="B217" s="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</row>
    <row r="218" ht="15.75" customHeight="1">
      <c r="A218" s="2"/>
      <c r="B218" s="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</row>
    <row r="219" ht="15.75" customHeight="1">
      <c r="A219" s="2"/>
      <c r="B219" s="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</row>
    <row r="220" ht="15.75" customHeight="1">
      <c r="A220" s="2"/>
      <c r="B220" s="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</row>
    <row r="221" ht="15.75" customHeight="1">
      <c r="A221" s="2"/>
      <c r="B221" s="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</row>
    <row r="222" ht="15.75" customHeight="1">
      <c r="A222" s="2"/>
      <c r="B222" s="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</row>
    <row r="223" ht="15.75" customHeight="1">
      <c r="A223" s="2"/>
      <c r="B223" s="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</row>
    <row r="224" ht="15.75" customHeight="1">
      <c r="A224" s="2"/>
      <c r="B224" s="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</row>
    <row r="225" ht="15.75" customHeight="1">
      <c r="A225" s="2"/>
      <c r="B225" s="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</row>
    <row r="226" ht="15.75" customHeight="1">
      <c r="A226" s="2"/>
      <c r="B226" s="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</row>
    <row r="227" ht="15.75" customHeight="1">
      <c r="A227" s="2"/>
      <c r="B227" s="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</row>
    <row r="228" ht="15.75" customHeight="1">
      <c r="A228" s="2"/>
      <c r="B228" s="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</row>
    <row r="229" ht="15.75" customHeight="1">
      <c r="A229" s="2"/>
      <c r="B229" s="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</row>
    <row r="230" ht="15.75" customHeight="1">
      <c r="A230" s="2"/>
      <c r="B230" s="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</row>
    <row r="231" ht="15.75" customHeight="1">
      <c r="A231" s="2"/>
      <c r="B231" s="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</row>
    <row r="232" ht="15.75" customHeight="1">
      <c r="A232" s="2"/>
      <c r="B232" s="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</row>
    <row r="233" ht="15.75" customHeight="1">
      <c r="A233" s="2"/>
      <c r="B233" s="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</row>
    <row r="234" ht="15.75" customHeight="1">
      <c r="A234" s="2"/>
      <c r="B234" s="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</row>
    <row r="235" ht="15.75" customHeight="1">
      <c r="A235" s="2"/>
      <c r="B235" s="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</row>
    <row r="236" ht="15.75" customHeight="1">
      <c r="A236" s="2"/>
      <c r="B236" s="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</row>
    <row r="237" ht="15.75" customHeight="1">
      <c r="A237" s="2"/>
      <c r="B237" s="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</row>
    <row r="238" ht="15.75" customHeight="1">
      <c r="A238" s="2"/>
      <c r="B238" s="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</row>
    <row r="239" ht="15.75" customHeight="1">
      <c r="A239" s="2"/>
      <c r="B239" s="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</row>
    <row r="240" ht="15.75" customHeight="1">
      <c r="A240" s="2"/>
      <c r="B240" s="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</row>
    <row r="241" ht="15.75" customHeight="1">
      <c r="A241" s="2"/>
      <c r="B241" s="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</row>
    <row r="242" ht="15.75" customHeight="1">
      <c r="A242" s="2"/>
      <c r="B242" s="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</row>
    <row r="243" ht="15.75" customHeight="1">
      <c r="A243" s="2"/>
      <c r="B243" s="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</row>
    <row r="244" ht="15.75" customHeight="1">
      <c r="A244" s="2"/>
      <c r="B244" s="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</row>
    <row r="245" ht="15.75" customHeight="1">
      <c r="A245" s="2"/>
      <c r="B245" s="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</row>
    <row r="246" ht="15.75" customHeight="1">
      <c r="A246" s="2"/>
      <c r="B246" s="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</row>
    <row r="247" ht="15.75" customHeight="1">
      <c r="A247" s="2"/>
      <c r="B247" s="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</row>
    <row r="248" ht="15.75" customHeight="1">
      <c r="A248" s="2"/>
      <c r="B248" s="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</row>
    <row r="249" ht="15.75" customHeight="1">
      <c r="A249" s="2"/>
      <c r="B249" s="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</row>
    <row r="250" ht="15.75" customHeight="1">
      <c r="A250" s="2"/>
      <c r="B250" s="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</row>
    <row r="251" ht="15.75" customHeight="1">
      <c r="A251" s="2"/>
      <c r="B251" s="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</row>
    <row r="252" ht="15.75" customHeight="1">
      <c r="A252" s="2"/>
      <c r="B252" s="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</row>
    <row r="253" ht="15.75" customHeight="1">
      <c r="A253" s="2"/>
      <c r="B253" s="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</row>
    <row r="254" ht="15.75" customHeight="1">
      <c r="A254" s="2"/>
      <c r="B254" s="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</row>
    <row r="255" ht="15.75" customHeight="1">
      <c r="A255" s="2"/>
      <c r="B255" s="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</row>
    <row r="256" ht="15.75" customHeight="1">
      <c r="A256" s="2"/>
      <c r="B256" s="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</row>
    <row r="257" ht="15.75" customHeight="1">
      <c r="A257" s="2"/>
      <c r="B257" s="2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</row>
    <row r="258" ht="15.75" customHeight="1">
      <c r="A258" s="2"/>
      <c r="B258" s="2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</row>
    <row r="259" ht="15.75" customHeight="1">
      <c r="A259" s="2"/>
      <c r="B259" s="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</row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</sheetData>
  <mergeCells count="1">
    <mergeCell ref="A2:B2"/>
  </mergeCells>
  <printOptions gridLines="1" horizontalCentered="1"/>
  <pageMargins bottom="0.6" footer="0.0" header="0.0" left="0.6" right="0.6" top="0.6"/>
  <pageSetup fitToWidth="0" paperSize="9" orientation="portrait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4.57"/>
    <col customWidth="1" min="2" max="2" width="32.86"/>
    <col customWidth="1" min="3" max="3" width="13.57"/>
    <col customWidth="1" min="4" max="4" width="14.29"/>
    <col customWidth="1" min="5" max="5" width="14.14"/>
    <col customWidth="1" min="6" max="6" width="13.71"/>
    <col customWidth="1" min="8" max="15" width="14.43"/>
    <col customWidth="1" min="17" max="17" width="28.14"/>
  </cols>
  <sheetData>
    <row r="1">
      <c r="A1" s="3" t="s">
        <v>0</v>
      </c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6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>
      <c r="A2" s="9" t="s">
        <v>2</v>
      </c>
      <c r="B2" s="9"/>
      <c r="C2" s="10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6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</row>
    <row r="3">
      <c r="A3" s="13" t="s">
        <v>4</v>
      </c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6"/>
      <c r="P3" s="2"/>
      <c r="Q3" s="2"/>
      <c r="R3" s="16"/>
      <c r="AE3" s="16"/>
      <c r="AF3" s="16"/>
    </row>
    <row r="4">
      <c r="A4" s="14" t="s">
        <v>5</v>
      </c>
      <c r="B4" s="14" t="s">
        <v>19</v>
      </c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18</v>
      </c>
      <c r="O4" s="15" t="s">
        <v>20</v>
      </c>
      <c r="P4" s="2"/>
      <c r="Q4" s="2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</row>
    <row r="5">
      <c r="A5" s="20"/>
      <c r="B5" s="21" t="s">
        <v>23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6">
        <f t="shared" ref="O5:O54" si="1">SUM(C5:N5)</f>
        <v>0</v>
      </c>
      <c r="P5" s="2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6"/>
      <c r="AE5" s="2"/>
      <c r="AF5" s="2"/>
    </row>
    <row r="6">
      <c r="A6" s="20"/>
      <c r="B6" s="21" t="s">
        <v>26</v>
      </c>
      <c r="C6" s="23">
        <v>812.0</v>
      </c>
      <c r="D6" s="23"/>
      <c r="E6" s="23"/>
      <c r="F6" s="23"/>
      <c r="G6" s="23">
        <v>630.0</v>
      </c>
      <c r="H6" s="23"/>
      <c r="I6" s="23"/>
      <c r="J6" s="23">
        <v>1000.0</v>
      </c>
      <c r="K6" s="23"/>
      <c r="L6" s="23"/>
      <c r="M6" s="23"/>
      <c r="N6" s="23"/>
      <c r="O6" s="26">
        <f t="shared" si="1"/>
        <v>2442</v>
      </c>
      <c r="P6" s="2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6"/>
      <c r="AE6" s="2"/>
      <c r="AF6" s="2"/>
    </row>
    <row r="7">
      <c r="A7" s="20"/>
      <c r="B7" s="21" t="s">
        <v>27</v>
      </c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6">
        <f t="shared" si="1"/>
        <v>0</v>
      </c>
      <c r="P7" s="2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6"/>
      <c r="AE7" s="2"/>
      <c r="AF7" s="2"/>
    </row>
    <row r="8">
      <c r="A8" s="20"/>
      <c r="B8" s="21" t="s">
        <v>30</v>
      </c>
      <c r="C8" s="23"/>
      <c r="D8" s="23"/>
      <c r="E8" s="23">
        <v>3203.0</v>
      </c>
      <c r="F8" s="23"/>
      <c r="G8" s="23"/>
      <c r="H8" s="23"/>
      <c r="I8" s="23"/>
      <c r="J8" s="23"/>
      <c r="K8" s="23"/>
      <c r="L8" s="23"/>
      <c r="M8" s="23"/>
      <c r="N8" s="23"/>
      <c r="O8" s="26">
        <f t="shared" si="1"/>
        <v>3203</v>
      </c>
      <c r="P8" s="2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6"/>
      <c r="AE8" s="2"/>
      <c r="AF8" s="2"/>
    </row>
    <row r="9">
      <c r="A9" s="20"/>
      <c r="B9" s="21" t="s">
        <v>33</v>
      </c>
      <c r="C9" s="23">
        <v>290.0</v>
      </c>
      <c r="D9" s="23">
        <v>273.0</v>
      </c>
      <c r="E9" s="23">
        <v>202.0</v>
      </c>
      <c r="F9" s="23">
        <v>134.0</v>
      </c>
      <c r="G9" s="23"/>
      <c r="H9" s="23">
        <v>155.0</v>
      </c>
      <c r="I9" s="23">
        <v>140.0</v>
      </c>
      <c r="J9" s="23">
        <v>120.0</v>
      </c>
      <c r="K9" s="23"/>
      <c r="L9" s="23"/>
      <c r="M9" s="23"/>
      <c r="N9" s="23"/>
      <c r="O9" s="26">
        <f t="shared" si="1"/>
        <v>1314</v>
      </c>
      <c r="P9" s="2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6"/>
      <c r="AE9" s="2"/>
      <c r="AF9" s="2"/>
    </row>
    <row r="10">
      <c r="A10" s="17"/>
      <c r="B10" s="21" t="s">
        <v>36</v>
      </c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3"/>
      <c r="O10" s="26">
        <f t="shared" si="1"/>
        <v>0</v>
      </c>
      <c r="P10" s="2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6"/>
      <c r="AE10" s="2"/>
      <c r="AF10" s="2"/>
    </row>
    <row r="11">
      <c r="A11" s="17"/>
      <c r="B11" s="21" t="s">
        <v>39</v>
      </c>
      <c r="C11" s="23"/>
      <c r="D11" s="23">
        <v>200.0</v>
      </c>
      <c r="E11" s="23">
        <v>200.0</v>
      </c>
      <c r="F11" s="23"/>
      <c r="G11" s="23">
        <v>250.0</v>
      </c>
      <c r="H11" s="23">
        <v>300.0</v>
      </c>
      <c r="I11" s="23"/>
      <c r="J11" s="23">
        <v>250.0</v>
      </c>
      <c r="K11" s="23"/>
      <c r="L11" s="23"/>
      <c r="M11" s="23"/>
      <c r="N11" s="23"/>
      <c r="O11" s="26">
        <f t="shared" si="1"/>
        <v>1200</v>
      </c>
      <c r="P11" s="2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6"/>
      <c r="AE11" s="2"/>
      <c r="AF11" s="2"/>
    </row>
    <row r="12">
      <c r="A12" s="17"/>
      <c r="B12" s="21" t="s">
        <v>42</v>
      </c>
      <c r="C12" s="23"/>
      <c r="D12" s="23"/>
      <c r="E12" s="23"/>
      <c r="F12" s="23"/>
      <c r="G12" s="23"/>
      <c r="H12" s="23">
        <v>6235.0</v>
      </c>
      <c r="I12" s="23">
        <v>2320.0</v>
      </c>
      <c r="J12" s="23">
        <v>3538.5</v>
      </c>
      <c r="K12" s="23"/>
      <c r="L12" s="23"/>
      <c r="M12" s="23"/>
      <c r="N12" s="23"/>
      <c r="O12" s="26">
        <f t="shared" si="1"/>
        <v>12093.5</v>
      </c>
      <c r="P12" s="2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6"/>
      <c r="AE12" s="2"/>
      <c r="AF12" s="2"/>
    </row>
    <row r="13">
      <c r="A13" s="17"/>
      <c r="B13" s="21" t="s">
        <v>46</v>
      </c>
      <c r="C13" s="23">
        <v>326.0</v>
      </c>
      <c r="D13" s="23">
        <v>350.0</v>
      </c>
      <c r="E13" s="23">
        <v>107.0</v>
      </c>
      <c r="F13" s="23">
        <v>210.0</v>
      </c>
      <c r="G13" s="23"/>
      <c r="H13" s="23"/>
      <c r="I13" s="23">
        <v>200.0</v>
      </c>
      <c r="J13" s="23"/>
      <c r="K13" s="23"/>
      <c r="L13" s="23"/>
      <c r="M13" s="23"/>
      <c r="N13" s="23"/>
      <c r="O13" s="26">
        <f t="shared" si="1"/>
        <v>1193</v>
      </c>
      <c r="P13" s="2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6"/>
      <c r="AE13" s="2"/>
      <c r="AF13" s="2"/>
    </row>
    <row r="14">
      <c r="A14" s="17"/>
      <c r="B14" s="21" t="s">
        <v>49</v>
      </c>
      <c r="C14" s="23">
        <v>4083.0</v>
      </c>
      <c r="D14" s="23">
        <v>4082.0</v>
      </c>
      <c r="E14" s="23">
        <v>4016.0</v>
      </c>
      <c r="F14" s="23">
        <v>5798.0</v>
      </c>
      <c r="G14" s="23">
        <v>7448.0</v>
      </c>
      <c r="H14" s="23">
        <v>5549.0</v>
      </c>
      <c r="I14" s="23">
        <v>4311.0</v>
      </c>
      <c r="J14" s="23">
        <v>6031.0</v>
      </c>
      <c r="K14" s="23"/>
      <c r="L14" s="23"/>
      <c r="M14" s="23"/>
      <c r="N14" s="23"/>
      <c r="O14" s="26">
        <f t="shared" si="1"/>
        <v>41318</v>
      </c>
      <c r="P14" s="2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6"/>
      <c r="AE14" s="2"/>
      <c r="AF14" s="2"/>
    </row>
    <row r="15">
      <c r="A15" s="17"/>
      <c r="B15" s="21" t="s">
        <v>52</v>
      </c>
      <c r="C15" s="23">
        <v>4000.0</v>
      </c>
      <c r="D15" s="23">
        <v>4000.0</v>
      </c>
      <c r="E15" s="23">
        <v>3000.0</v>
      </c>
      <c r="F15" s="23">
        <v>4000.0</v>
      </c>
      <c r="G15" s="23">
        <v>5000.0</v>
      </c>
      <c r="H15" s="23">
        <v>3000.0</v>
      </c>
      <c r="I15" s="23">
        <v>3000.0</v>
      </c>
      <c r="J15" s="23">
        <v>3500.0</v>
      </c>
      <c r="K15" s="23"/>
      <c r="L15" s="23"/>
      <c r="M15" s="23"/>
      <c r="N15" s="23"/>
      <c r="O15" s="26">
        <f t="shared" si="1"/>
        <v>29500</v>
      </c>
      <c r="P15" s="2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6"/>
      <c r="AE15" s="2"/>
      <c r="AF15" s="2"/>
    </row>
    <row r="16">
      <c r="A16" s="17"/>
      <c r="B16" s="21" t="s">
        <v>55</v>
      </c>
      <c r="C16" s="23">
        <v>100.0</v>
      </c>
      <c r="D16" s="23"/>
      <c r="E16" s="23"/>
      <c r="F16" s="23">
        <v>150.0</v>
      </c>
      <c r="G16" s="23">
        <v>150.0</v>
      </c>
      <c r="H16" s="23"/>
      <c r="I16" s="23"/>
      <c r="J16" s="23"/>
      <c r="K16" s="23"/>
      <c r="L16" s="23"/>
      <c r="M16" s="23"/>
      <c r="N16" s="23"/>
      <c r="O16" s="26">
        <f t="shared" si="1"/>
        <v>400</v>
      </c>
      <c r="P16" s="2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6"/>
      <c r="AE16" s="2"/>
      <c r="AF16" s="2"/>
    </row>
    <row r="17">
      <c r="A17" s="17"/>
      <c r="B17" s="21" t="s">
        <v>58</v>
      </c>
      <c r="C17" s="23">
        <v>2032.0</v>
      </c>
      <c r="D17" s="23">
        <v>8533.0</v>
      </c>
      <c r="E17" s="23">
        <v>5694.0</v>
      </c>
      <c r="F17" s="23">
        <v>2152.0</v>
      </c>
      <c r="G17" s="23">
        <v>11537.0</v>
      </c>
      <c r="H17" s="23">
        <v>2790.0</v>
      </c>
      <c r="I17" s="23">
        <v>3434.0</v>
      </c>
      <c r="J17" s="23">
        <v>4648.5</v>
      </c>
      <c r="K17" s="23"/>
      <c r="L17" s="23"/>
      <c r="M17" s="23"/>
      <c r="N17" s="23"/>
      <c r="O17" s="26">
        <f t="shared" si="1"/>
        <v>40820.5</v>
      </c>
      <c r="P17" s="2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6"/>
      <c r="AE17" s="2"/>
      <c r="AF17" s="2"/>
    </row>
    <row r="18">
      <c r="A18" s="17"/>
      <c r="B18" s="21" t="s">
        <v>61</v>
      </c>
      <c r="C18" s="23">
        <v>2885.4</v>
      </c>
      <c r="D18" s="23">
        <v>2959.0</v>
      </c>
      <c r="E18" s="23">
        <v>2357.2</v>
      </c>
      <c r="F18" s="23">
        <v>1303.3</v>
      </c>
      <c r="G18" s="23">
        <v>2994.5</v>
      </c>
      <c r="H18" s="23">
        <v>1751.5</v>
      </c>
      <c r="I18" s="23">
        <v>2552.6</v>
      </c>
      <c r="J18" s="23"/>
      <c r="K18" s="23"/>
      <c r="L18" s="23"/>
      <c r="M18" s="23"/>
      <c r="N18" s="23"/>
      <c r="O18" s="26">
        <f t="shared" si="1"/>
        <v>16803.5</v>
      </c>
      <c r="P18" s="2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6"/>
      <c r="AE18" s="2"/>
      <c r="AF18" s="2"/>
    </row>
    <row r="19">
      <c r="A19" s="17"/>
      <c r="B19" s="33" t="s">
        <v>64</v>
      </c>
      <c r="C19" s="23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6">
        <f t="shared" si="1"/>
        <v>0</v>
      </c>
      <c r="P19" s="2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6"/>
      <c r="AE19" s="2"/>
      <c r="AF19" s="2"/>
    </row>
    <row r="20">
      <c r="A20" s="17"/>
      <c r="B20" s="21" t="s">
        <v>68</v>
      </c>
      <c r="C20" s="23">
        <v>2051.0</v>
      </c>
      <c r="D20" s="23">
        <v>2100.0</v>
      </c>
      <c r="E20" s="23">
        <v>2483.0</v>
      </c>
      <c r="F20" s="23">
        <v>3013.0</v>
      </c>
      <c r="G20" s="23">
        <v>2500.0</v>
      </c>
      <c r="H20" s="23">
        <v>2929.0</v>
      </c>
      <c r="I20" s="23">
        <v>3091.0</v>
      </c>
      <c r="J20" s="23">
        <v>3593.0</v>
      </c>
      <c r="K20" s="23"/>
      <c r="L20" s="23"/>
      <c r="M20" s="23"/>
      <c r="N20" s="23"/>
      <c r="O20" s="26">
        <f t="shared" si="1"/>
        <v>21760</v>
      </c>
      <c r="P20" s="2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6"/>
      <c r="AE20" s="2"/>
      <c r="AF20" s="2"/>
    </row>
    <row r="21">
      <c r="A21" s="17"/>
      <c r="B21" s="21" t="s">
        <v>71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6">
        <f t="shared" si="1"/>
        <v>0</v>
      </c>
      <c r="P21" s="2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6"/>
      <c r="AE21" s="2"/>
      <c r="AF21" s="2"/>
    </row>
    <row r="22">
      <c r="A22" s="17"/>
      <c r="B22" s="21" t="s">
        <v>74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6">
        <f t="shared" si="1"/>
        <v>0</v>
      </c>
      <c r="P22" s="2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6"/>
      <c r="AE22" s="2"/>
      <c r="AF22" s="2"/>
    </row>
    <row r="23">
      <c r="A23" s="17"/>
      <c r="B23" s="21" t="s">
        <v>77</v>
      </c>
      <c r="C23" s="23">
        <v>1402.0</v>
      </c>
      <c r="D23" s="23">
        <v>2073.0</v>
      </c>
      <c r="E23" s="23">
        <v>2056.0</v>
      </c>
      <c r="F23" s="23">
        <v>1321.0</v>
      </c>
      <c r="G23" s="23">
        <v>1321.0</v>
      </c>
      <c r="H23" s="23">
        <v>1415.0</v>
      </c>
      <c r="I23" s="23">
        <v>1368.0</v>
      </c>
      <c r="J23" s="23">
        <v>1429.0</v>
      </c>
      <c r="K23" s="23"/>
      <c r="L23" s="23"/>
      <c r="M23" s="23"/>
      <c r="N23" s="23"/>
      <c r="O23" s="26">
        <f t="shared" si="1"/>
        <v>12385</v>
      </c>
      <c r="P23" s="2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6"/>
      <c r="AE23" s="2"/>
      <c r="AF23" s="2"/>
    </row>
    <row r="24">
      <c r="A24" s="17"/>
      <c r="B24" s="21" t="s">
        <v>80</v>
      </c>
      <c r="C24" s="23">
        <v>1160.0</v>
      </c>
      <c r="D24" s="23">
        <v>800.0</v>
      </c>
      <c r="E24" s="23">
        <v>790.0</v>
      </c>
      <c r="F24" s="23">
        <v>800.0</v>
      </c>
      <c r="G24" s="23">
        <v>300.0</v>
      </c>
      <c r="H24" s="23">
        <v>935.0</v>
      </c>
      <c r="I24" s="23">
        <v>1156.0</v>
      </c>
      <c r="J24" s="23">
        <v>826.0</v>
      </c>
      <c r="K24" s="23"/>
      <c r="L24" s="23"/>
      <c r="M24" s="23"/>
      <c r="N24" s="23"/>
      <c r="O24" s="26">
        <f t="shared" si="1"/>
        <v>6767</v>
      </c>
      <c r="P24" s="2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6"/>
      <c r="AE24" s="2"/>
      <c r="AF24" s="2"/>
    </row>
    <row r="25">
      <c r="A25" s="17"/>
      <c r="B25" s="21" t="s">
        <v>82</v>
      </c>
      <c r="C25" s="23">
        <v>186.0</v>
      </c>
      <c r="D25" s="23">
        <v>199.0</v>
      </c>
      <c r="E25" s="23">
        <v>243.0</v>
      </c>
      <c r="F25" s="23">
        <v>198.0</v>
      </c>
      <c r="G25" s="23">
        <v>288.0</v>
      </c>
      <c r="H25" s="23">
        <v>194.0</v>
      </c>
      <c r="I25" s="23">
        <v>198.0</v>
      </c>
      <c r="J25" s="23">
        <v>227.0</v>
      </c>
      <c r="K25" s="23"/>
      <c r="L25" s="23"/>
      <c r="M25" s="23"/>
      <c r="N25" s="23"/>
      <c r="O25" s="26">
        <f t="shared" si="1"/>
        <v>1733</v>
      </c>
      <c r="P25" s="2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6"/>
      <c r="AE25" s="2"/>
      <c r="AF25" s="2"/>
    </row>
    <row r="26">
      <c r="A26" s="17"/>
      <c r="B26" s="21" t="s">
        <v>84</v>
      </c>
      <c r="C26" s="23">
        <v>300.0</v>
      </c>
      <c r="D26" s="23">
        <v>388.0</v>
      </c>
      <c r="E26" s="23">
        <v>307.0</v>
      </c>
      <c r="F26" s="23">
        <v>207.0</v>
      </c>
      <c r="G26" s="23">
        <v>216.0</v>
      </c>
      <c r="H26" s="23">
        <v>206.0</v>
      </c>
      <c r="I26" s="23">
        <v>300.0</v>
      </c>
      <c r="J26" s="23">
        <v>344.0</v>
      </c>
      <c r="K26" s="23"/>
      <c r="L26" s="23"/>
      <c r="M26" s="23"/>
      <c r="N26" s="23"/>
      <c r="O26" s="26">
        <f t="shared" si="1"/>
        <v>2268</v>
      </c>
      <c r="P26" s="2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6"/>
      <c r="AE26" s="2"/>
      <c r="AF26" s="2"/>
    </row>
    <row r="27">
      <c r="A27" s="17"/>
      <c r="B27" s="21" t="s">
        <v>87</v>
      </c>
      <c r="C27" s="23">
        <v>430.0</v>
      </c>
      <c r="D27" s="23">
        <v>340.0</v>
      </c>
      <c r="E27" s="23">
        <v>310.0</v>
      </c>
      <c r="F27" s="23">
        <v>350.0</v>
      </c>
      <c r="G27" s="23">
        <v>340.0</v>
      </c>
      <c r="H27" s="23">
        <v>330.0</v>
      </c>
      <c r="I27" s="23">
        <v>325.0</v>
      </c>
      <c r="J27" s="23">
        <v>310.0</v>
      </c>
      <c r="K27" s="23"/>
      <c r="L27" s="23"/>
      <c r="M27" s="23"/>
      <c r="N27" s="23"/>
      <c r="O27" s="26">
        <f t="shared" si="1"/>
        <v>2735</v>
      </c>
      <c r="P27" s="2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6"/>
      <c r="AE27" s="2"/>
      <c r="AF27" s="2"/>
    </row>
    <row r="28">
      <c r="A28" s="17"/>
      <c r="B28" s="21" t="s">
        <v>91</v>
      </c>
      <c r="C28" s="23">
        <v>300.0</v>
      </c>
      <c r="D28" s="23">
        <v>150.0</v>
      </c>
      <c r="E28" s="23">
        <v>100.0</v>
      </c>
      <c r="F28" s="23">
        <v>180.0</v>
      </c>
      <c r="G28" s="23">
        <v>200.0</v>
      </c>
      <c r="H28" s="23">
        <v>100.0</v>
      </c>
      <c r="I28" s="23">
        <v>200.0</v>
      </c>
      <c r="J28" s="23">
        <v>205.0</v>
      </c>
      <c r="K28" s="23"/>
      <c r="L28" s="23"/>
      <c r="M28" s="23"/>
      <c r="N28" s="23"/>
      <c r="O28" s="26">
        <f t="shared" si="1"/>
        <v>1435</v>
      </c>
      <c r="P28" s="2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6"/>
      <c r="AE28" s="2"/>
      <c r="AF28" s="2"/>
    </row>
    <row r="29">
      <c r="A29" s="17"/>
      <c r="B29" s="21" t="s">
        <v>94</v>
      </c>
      <c r="C29" s="23">
        <v>300.0</v>
      </c>
      <c r="D29" s="23">
        <v>350.0</v>
      </c>
      <c r="E29" s="23">
        <v>300.0</v>
      </c>
      <c r="F29" s="23">
        <v>350.0</v>
      </c>
      <c r="G29" s="23">
        <v>350.0</v>
      </c>
      <c r="H29" s="23">
        <v>250.0</v>
      </c>
      <c r="I29" s="23"/>
      <c r="J29" s="23">
        <v>300.0</v>
      </c>
      <c r="K29" s="23"/>
      <c r="L29" s="23"/>
      <c r="M29" s="23"/>
      <c r="N29" s="23"/>
      <c r="O29" s="26">
        <f t="shared" si="1"/>
        <v>2200</v>
      </c>
      <c r="P29" s="2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6"/>
      <c r="AE29" s="2"/>
      <c r="AF29" s="2"/>
    </row>
    <row r="30">
      <c r="A30" s="17"/>
      <c r="B30" s="21" t="s">
        <v>98</v>
      </c>
      <c r="C30" s="23">
        <v>422.0</v>
      </c>
      <c r="D30" s="23">
        <v>426.0</v>
      </c>
      <c r="E30" s="23">
        <v>624.0</v>
      </c>
      <c r="F30" s="23">
        <v>205.0</v>
      </c>
      <c r="G30" s="23">
        <v>450.0</v>
      </c>
      <c r="H30" s="23">
        <v>335.0</v>
      </c>
      <c r="I30" s="22">
        <v>826.0</v>
      </c>
      <c r="J30" s="23">
        <v>420.0</v>
      </c>
      <c r="K30" s="23"/>
      <c r="L30" s="23"/>
      <c r="M30" s="23"/>
      <c r="N30" s="23"/>
      <c r="O30" s="26">
        <f t="shared" si="1"/>
        <v>3708</v>
      </c>
      <c r="P30" s="2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6"/>
      <c r="AE30" s="2"/>
      <c r="AF30" s="2"/>
    </row>
    <row r="31">
      <c r="A31" s="17"/>
      <c r="B31" s="21" t="s">
        <v>101</v>
      </c>
      <c r="C31" s="23">
        <v>1266.0</v>
      </c>
      <c r="D31" s="23">
        <v>1506.0</v>
      </c>
      <c r="E31" s="23"/>
      <c r="F31" s="23">
        <v>2282.0</v>
      </c>
      <c r="G31" s="23">
        <v>816.0</v>
      </c>
      <c r="H31" s="23">
        <v>555.0</v>
      </c>
      <c r="I31" s="23">
        <v>2690.0</v>
      </c>
      <c r="J31" s="23">
        <v>500.0</v>
      </c>
      <c r="K31" s="23"/>
      <c r="L31" s="23"/>
      <c r="M31" s="23"/>
      <c r="N31" s="23"/>
      <c r="O31" s="26">
        <f t="shared" si="1"/>
        <v>9615</v>
      </c>
      <c r="P31" s="2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6"/>
      <c r="AE31" s="2"/>
      <c r="AF31" s="2"/>
    </row>
    <row r="32">
      <c r="A32" s="17"/>
      <c r="B32" s="21" t="s">
        <v>104</v>
      </c>
      <c r="C32" s="23">
        <v>7648.0</v>
      </c>
      <c r="D32" s="23">
        <v>8723.0</v>
      </c>
      <c r="E32" s="23">
        <v>9746.0</v>
      </c>
      <c r="F32" s="23">
        <v>6973.0</v>
      </c>
      <c r="G32" s="23">
        <v>7220.0</v>
      </c>
      <c r="H32" s="23">
        <v>6134.0</v>
      </c>
      <c r="I32" s="23">
        <v>6324.0</v>
      </c>
      <c r="J32" s="23">
        <v>6342.0</v>
      </c>
      <c r="K32" s="23"/>
      <c r="L32" s="23"/>
      <c r="M32" s="23"/>
      <c r="N32" s="23"/>
      <c r="O32" s="26">
        <f t="shared" si="1"/>
        <v>59110</v>
      </c>
      <c r="P32" s="2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6"/>
      <c r="AE32" s="2"/>
      <c r="AF32" s="2"/>
    </row>
    <row r="33">
      <c r="A33" s="17"/>
      <c r="B33" s="21" t="s">
        <v>106</v>
      </c>
      <c r="C33" s="23"/>
      <c r="D33" s="23"/>
      <c r="E33" s="23">
        <v>590.0</v>
      </c>
      <c r="F33" s="23">
        <v>357.0</v>
      </c>
      <c r="G33" s="23">
        <v>826.0</v>
      </c>
      <c r="H33" s="23">
        <v>520.0</v>
      </c>
      <c r="I33" s="23">
        <v>480.0</v>
      </c>
      <c r="J33" s="23">
        <v>740.0</v>
      </c>
      <c r="K33" s="23"/>
      <c r="L33" s="23"/>
      <c r="M33" s="23"/>
      <c r="N33" s="23"/>
      <c r="O33" s="26">
        <f t="shared" si="1"/>
        <v>3513</v>
      </c>
      <c r="P33" s="2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6"/>
      <c r="AE33" s="2"/>
      <c r="AF33" s="2"/>
    </row>
    <row r="34">
      <c r="A34" s="17"/>
      <c r="B34" s="21" t="s">
        <v>108</v>
      </c>
      <c r="C34" s="23">
        <v>2041.0</v>
      </c>
      <c r="D34" s="23">
        <v>2042.0</v>
      </c>
      <c r="E34" s="23">
        <v>1327.0</v>
      </c>
      <c r="F34" s="23">
        <v>2288.0</v>
      </c>
      <c r="G34" s="23">
        <v>2400.0</v>
      </c>
      <c r="H34" s="23">
        <v>1920.0</v>
      </c>
      <c r="I34" s="23">
        <v>2598.0</v>
      </c>
      <c r="J34" s="23">
        <v>2180.0</v>
      </c>
      <c r="K34" s="23"/>
      <c r="L34" s="23"/>
      <c r="M34" s="23"/>
      <c r="N34" s="23"/>
      <c r="O34" s="26">
        <f t="shared" si="1"/>
        <v>16796</v>
      </c>
      <c r="P34" s="2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6"/>
      <c r="AE34" s="2"/>
      <c r="AF34" s="2"/>
    </row>
    <row r="35">
      <c r="A35" s="17"/>
      <c r="B35" s="21" t="s">
        <v>110</v>
      </c>
      <c r="C35" s="23">
        <v>1622.0</v>
      </c>
      <c r="D35" s="23">
        <v>1058.0</v>
      </c>
      <c r="E35" s="23">
        <v>1587.0</v>
      </c>
      <c r="F35" s="23">
        <v>984.0</v>
      </c>
      <c r="G35" s="23">
        <v>1408.0</v>
      </c>
      <c r="H35" s="23">
        <v>1005.0</v>
      </c>
      <c r="I35" s="23">
        <v>1086.0</v>
      </c>
      <c r="J35" s="23">
        <v>1798.0</v>
      </c>
      <c r="K35" s="23"/>
      <c r="L35" s="23"/>
      <c r="M35" s="23"/>
      <c r="N35" s="23"/>
      <c r="O35" s="26">
        <f t="shared" si="1"/>
        <v>10548</v>
      </c>
      <c r="P35" s="2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6"/>
      <c r="AE35" s="2"/>
      <c r="AF35" s="2"/>
    </row>
    <row r="36">
      <c r="A36" s="17"/>
      <c r="B36" s="21" t="s">
        <v>112</v>
      </c>
      <c r="C36" s="23">
        <v>810.0</v>
      </c>
      <c r="D36" s="23">
        <v>755.0</v>
      </c>
      <c r="E36" s="23">
        <v>815.0</v>
      </c>
      <c r="F36" s="23">
        <v>651.0</v>
      </c>
      <c r="G36" s="23">
        <v>925.0</v>
      </c>
      <c r="H36" s="23">
        <v>520.0</v>
      </c>
      <c r="I36" s="23">
        <v>848.0</v>
      </c>
      <c r="J36" s="23">
        <v>1163.0</v>
      </c>
      <c r="K36" s="23"/>
      <c r="L36" s="23"/>
      <c r="M36" s="23"/>
      <c r="N36" s="23"/>
      <c r="O36" s="26">
        <f t="shared" si="1"/>
        <v>6487</v>
      </c>
      <c r="P36" s="2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6"/>
      <c r="AE36" s="2"/>
      <c r="AF36" s="2"/>
    </row>
    <row r="37">
      <c r="A37" s="17"/>
      <c r="B37" s="21" t="s">
        <v>114</v>
      </c>
      <c r="C37" s="23">
        <v>723.5</v>
      </c>
      <c r="D37" s="23">
        <v>533.1</v>
      </c>
      <c r="E37" s="23">
        <v>624.5</v>
      </c>
      <c r="F37" s="23">
        <v>444.0</v>
      </c>
      <c r="G37" s="23">
        <v>753.1</v>
      </c>
      <c r="H37" s="23">
        <v>457.6</v>
      </c>
      <c r="I37" s="23">
        <v>257.0</v>
      </c>
      <c r="J37" s="23">
        <v>360.0</v>
      </c>
      <c r="K37" s="23"/>
      <c r="L37" s="23"/>
      <c r="M37" s="23"/>
      <c r="N37" s="23"/>
      <c r="O37" s="26">
        <f t="shared" si="1"/>
        <v>4152.8</v>
      </c>
      <c r="P37" s="2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6"/>
      <c r="AE37" s="2"/>
      <c r="AF37" s="2"/>
    </row>
    <row r="38">
      <c r="A38" s="17"/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3"/>
      <c r="N38" s="23"/>
      <c r="O38" s="26">
        <f t="shared" si="1"/>
        <v>0</v>
      </c>
      <c r="P38" s="2"/>
      <c r="Q38" s="2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6"/>
      <c r="AE38" s="2"/>
      <c r="AF38" s="2"/>
    </row>
    <row r="39" hidden="1">
      <c r="A39" s="17"/>
      <c r="B39" s="33"/>
      <c r="C39" s="23"/>
      <c r="D39" s="23"/>
      <c r="E39" s="23"/>
      <c r="F39" s="23"/>
      <c r="G39" s="23"/>
      <c r="H39" s="23"/>
      <c r="I39" s="23"/>
      <c r="J39" s="23"/>
      <c r="K39" s="23"/>
      <c r="L39" s="23"/>
      <c r="M39" s="23"/>
      <c r="N39" s="23"/>
      <c r="O39" s="26">
        <f t="shared" si="1"/>
        <v>0</v>
      </c>
      <c r="P39" s="2"/>
      <c r="Q39" s="2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6"/>
      <c r="AE39" s="2"/>
      <c r="AF39" s="2"/>
    </row>
    <row r="40" hidden="1">
      <c r="A40" s="17"/>
      <c r="B40" s="33"/>
      <c r="C40" s="23"/>
      <c r="D40" s="23"/>
      <c r="E40" s="23"/>
      <c r="F40" s="23"/>
      <c r="G40" s="23"/>
      <c r="H40" s="23"/>
      <c r="I40" s="23"/>
      <c r="J40" s="23"/>
      <c r="K40" s="23"/>
      <c r="L40" s="23"/>
      <c r="M40" s="23"/>
      <c r="N40" s="23"/>
      <c r="O40" s="26">
        <f t="shared" si="1"/>
        <v>0</v>
      </c>
      <c r="P40" s="2"/>
      <c r="Q40" s="2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6"/>
      <c r="AE40" s="2"/>
      <c r="AF40" s="2"/>
    </row>
    <row r="41" hidden="1">
      <c r="A41" s="17"/>
      <c r="B41" s="33"/>
      <c r="C41" s="23"/>
      <c r="D41" s="23"/>
      <c r="E41" s="23"/>
      <c r="F41" s="23"/>
      <c r="G41" s="23"/>
      <c r="H41" s="23"/>
      <c r="I41" s="23"/>
      <c r="J41" s="23"/>
      <c r="K41" s="23"/>
      <c r="L41" s="23"/>
      <c r="M41" s="23"/>
      <c r="N41" s="23"/>
      <c r="O41" s="26">
        <f t="shared" si="1"/>
        <v>0</v>
      </c>
      <c r="P41" s="2"/>
      <c r="Q41" s="2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6"/>
      <c r="AE41" s="2"/>
      <c r="AF41" s="2"/>
    </row>
    <row r="42" hidden="1">
      <c r="A42" s="17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6">
        <f t="shared" si="1"/>
        <v>0</v>
      </c>
      <c r="P42" s="2"/>
      <c r="Q42" s="2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6"/>
      <c r="AE42" s="2"/>
      <c r="AF42" s="2"/>
    </row>
    <row r="43" hidden="1">
      <c r="A43" s="17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6">
        <f t="shared" si="1"/>
        <v>0</v>
      </c>
      <c r="P43" s="2"/>
      <c r="Q43" s="2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6"/>
      <c r="AE43" s="2"/>
      <c r="AF43" s="2"/>
    </row>
    <row r="44" hidden="1">
      <c r="A44" s="17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6">
        <f t="shared" si="1"/>
        <v>0</v>
      </c>
      <c r="P44" s="2"/>
      <c r="Q44" s="2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6"/>
      <c r="AE44" s="2"/>
      <c r="AF44" s="2"/>
    </row>
    <row r="45" hidden="1">
      <c r="A45" s="17"/>
      <c r="C45" s="23"/>
      <c r="D45" s="35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6">
        <f t="shared" si="1"/>
        <v>0</v>
      </c>
      <c r="P45" s="2"/>
      <c r="Q45" s="2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6"/>
      <c r="AE45" s="2"/>
      <c r="AF45" s="2"/>
    </row>
    <row r="46" hidden="1">
      <c r="A46" s="17"/>
      <c r="C46" s="23"/>
      <c r="D46" s="23"/>
      <c r="E46" s="23"/>
      <c r="F46" s="23"/>
      <c r="G46" s="23"/>
      <c r="H46" s="23"/>
      <c r="I46" s="23"/>
      <c r="J46" s="23"/>
      <c r="K46" s="23"/>
      <c r="L46" s="23"/>
      <c r="M46" s="23"/>
      <c r="N46" s="23"/>
      <c r="O46" s="26">
        <f t="shared" si="1"/>
        <v>0</v>
      </c>
      <c r="P46" s="2"/>
      <c r="Q46" s="2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6"/>
      <c r="AE46" s="2"/>
      <c r="AF46" s="2"/>
    </row>
    <row r="47" ht="15.75" hidden="1" customHeight="1">
      <c r="A47" s="14"/>
      <c r="B47" s="14"/>
      <c r="C47" s="6"/>
      <c r="D47" s="6"/>
      <c r="E47" s="6"/>
      <c r="F47" s="6"/>
      <c r="G47" s="6"/>
      <c r="H47" s="6"/>
      <c r="I47" s="6"/>
      <c r="J47" s="6"/>
      <c r="K47" s="6"/>
      <c r="L47" s="8"/>
      <c r="M47" s="6"/>
      <c r="N47" s="6"/>
      <c r="O47" s="6">
        <f t="shared" si="1"/>
        <v>0</v>
      </c>
      <c r="P47" s="2"/>
      <c r="Q47" s="2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2"/>
      <c r="AF47" s="2"/>
    </row>
    <row r="48" ht="15.75" hidden="1" customHeight="1">
      <c r="A48" s="14"/>
      <c r="B48" s="14"/>
      <c r="C48" s="6"/>
      <c r="D48" s="6"/>
      <c r="E48" s="6"/>
      <c r="F48" s="6"/>
      <c r="G48" s="6"/>
      <c r="H48" s="6"/>
      <c r="I48" s="6"/>
      <c r="J48" s="6"/>
      <c r="K48" s="6"/>
      <c r="L48" s="8"/>
      <c r="M48" s="6"/>
      <c r="N48" s="6"/>
      <c r="O48" s="6">
        <f t="shared" si="1"/>
        <v>0</v>
      </c>
      <c r="P48" s="2"/>
      <c r="Q48" s="2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2"/>
      <c r="AF48" s="2"/>
    </row>
    <row r="49" ht="15.75" hidden="1" customHeight="1">
      <c r="A49" s="14"/>
      <c r="B49" s="14"/>
      <c r="C49" s="6"/>
      <c r="D49" s="6"/>
      <c r="E49" s="6"/>
      <c r="F49" s="6"/>
      <c r="G49" s="6"/>
      <c r="H49" s="6"/>
      <c r="I49" s="6"/>
      <c r="J49" s="6"/>
      <c r="K49" s="6"/>
      <c r="L49" s="8"/>
      <c r="M49" s="6"/>
      <c r="N49" s="6"/>
      <c r="O49" s="6">
        <f t="shared" si="1"/>
        <v>0</v>
      </c>
      <c r="P49" s="2"/>
      <c r="Q49" s="2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2"/>
      <c r="AF49" s="2"/>
    </row>
    <row r="50" ht="15.75" hidden="1" customHeight="1">
      <c r="A50" s="14"/>
      <c r="B50" s="14"/>
      <c r="C50" s="6"/>
      <c r="D50" s="6"/>
      <c r="E50" s="6"/>
      <c r="F50" s="6"/>
      <c r="G50" s="6"/>
      <c r="H50" s="6"/>
      <c r="I50" s="6"/>
      <c r="J50" s="6"/>
      <c r="K50" s="6"/>
      <c r="L50" s="8"/>
      <c r="M50" s="6"/>
      <c r="N50" s="6"/>
      <c r="O50" s="6">
        <f t="shared" si="1"/>
        <v>0</v>
      </c>
      <c r="P50" s="2"/>
      <c r="Q50" s="2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2"/>
      <c r="AF50" s="2"/>
    </row>
    <row r="51" ht="15.75" hidden="1" customHeight="1">
      <c r="A51" s="14"/>
      <c r="B51" s="14"/>
      <c r="C51" s="6"/>
      <c r="D51" s="6"/>
      <c r="E51" s="6"/>
      <c r="F51" s="6"/>
      <c r="G51" s="6"/>
      <c r="H51" s="6"/>
      <c r="I51" s="6"/>
      <c r="J51" s="6"/>
      <c r="K51" s="6"/>
      <c r="L51" s="8"/>
      <c r="M51" s="6"/>
      <c r="N51" s="6"/>
      <c r="O51" s="6">
        <f t="shared" si="1"/>
        <v>0</v>
      </c>
      <c r="P51" s="2"/>
      <c r="Q51" s="2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2"/>
      <c r="AF51" s="2"/>
    </row>
    <row r="52" ht="15.75" hidden="1" customHeight="1">
      <c r="A52" s="14"/>
      <c r="B52" s="14"/>
      <c r="C52" s="6"/>
      <c r="D52" s="6"/>
      <c r="E52" s="6"/>
      <c r="F52" s="6"/>
      <c r="G52" s="6"/>
      <c r="H52" s="6"/>
      <c r="I52" s="6"/>
      <c r="J52" s="6"/>
      <c r="K52" s="6"/>
      <c r="L52" s="8"/>
      <c r="M52" s="6"/>
      <c r="N52" s="6"/>
      <c r="O52" s="6">
        <f t="shared" si="1"/>
        <v>0</v>
      </c>
      <c r="P52" s="2"/>
      <c r="Q52" s="2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2"/>
      <c r="AF52" s="2"/>
    </row>
    <row r="53" ht="15.75" hidden="1" customHeight="1">
      <c r="A53" s="14"/>
      <c r="B53" s="14"/>
      <c r="C53" s="6"/>
      <c r="D53" s="6"/>
      <c r="E53" s="6"/>
      <c r="F53" s="6"/>
      <c r="G53" s="6"/>
      <c r="H53" s="6"/>
      <c r="I53" s="6"/>
      <c r="J53" s="6"/>
      <c r="K53" s="6"/>
      <c r="L53" s="8"/>
      <c r="M53" s="6"/>
      <c r="N53" s="6"/>
      <c r="O53" s="6">
        <f t="shared" si="1"/>
        <v>0</v>
      </c>
      <c r="P53" s="2"/>
      <c r="Q53" s="2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2"/>
      <c r="AF53" s="2"/>
    </row>
    <row r="54" ht="15.75" customHeight="1">
      <c r="A54" s="14"/>
      <c r="B54" s="14" t="s">
        <v>20</v>
      </c>
      <c r="C54" s="6">
        <f t="shared" ref="C54:N54" si="2">SUM(C5:C52)</f>
        <v>35189.9</v>
      </c>
      <c r="D54" s="6">
        <f t="shared" si="2"/>
        <v>41840.1</v>
      </c>
      <c r="E54" s="6">
        <f t="shared" si="2"/>
        <v>40681.7</v>
      </c>
      <c r="F54" s="6">
        <f t="shared" si="2"/>
        <v>34350.3</v>
      </c>
      <c r="G54" s="6">
        <f t="shared" si="2"/>
        <v>48322.6</v>
      </c>
      <c r="H54" s="6">
        <f t="shared" si="2"/>
        <v>37586.1</v>
      </c>
      <c r="I54" s="6">
        <f t="shared" si="2"/>
        <v>37704.6</v>
      </c>
      <c r="J54" s="6">
        <f t="shared" si="2"/>
        <v>39825</v>
      </c>
      <c r="K54" s="6">
        <f t="shared" si="2"/>
        <v>0</v>
      </c>
      <c r="L54" s="6">
        <f t="shared" si="2"/>
        <v>0</v>
      </c>
      <c r="M54" s="6">
        <f t="shared" si="2"/>
        <v>0</v>
      </c>
      <c r="N54" s="6">
        <f t="shared" si="2"/>
        <v>0</v>
      </c>
      <c r="O54" s="6">
        <f t="shared" si="1"/>
        <v>315500.3</v>
      </c>
      <c r="P54" s="2"/>
      <c r="Q54" s="2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2"/>
      <c r="AF54" s="2"/>
    </row>
    <row r="55" ht="15.75" customHeight="1">
      <c r="A55" s="2"/>
      <c r="B55" s="2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6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</row>
    <row r="56" ht="15.75" customHeight="1">
      <c r="A56" s="2"/>
      <c r="B56" s="14" t="s">
        <v>132</v>
      </c>
      <c r="C56" s="4">
        <f t="shared" ref="C56:O56" si="3">C54*15%</f>
        <v>5278.485</v>
      </c>
      <c r="D56" s="4">
        <f t="shared" si="3"/>
        <v>6276.015</v>
      </c>
      <c r="E56" s="4">
        <f t="shared" si="3"/>
        <v>6102.255</v>
      </c>
      <c r="F56" s="4">
        <f t="shared" si="3"/>
        <v>5152.545</v>
      </c>
      <c r="G56" s="4">
        <f t="shared" si="3"/>
        <v>7248.39</v>
      </c>
      <c r="H56" s="4">
        <f t="shared" si="3"/>
        <v>5637.915</v>
      </c>
      <c r="I56" s="4">
        <f t="shared" si="3"/>
        <v>5655.69</v>
      </c>
      <c r="J56" s="4">
        <f t="shared" si="3"/>
        <v>5973.75</v>
      </c>
      <c r="K56" s="4">
        <f t="shared" si="3"/>
        <v>0</v>
      </c>
      <c r="L56" s="4">
        <f t="shared" si="3"/>
        <v>0</v>
      </c>
      <c r="M56" s="4">
        <f t="shared" si="3"/>
        <v>0</v>
      </c>
      <c r="N56" s="4">
        <f t="shared" si="3"/>
        <v>0</v>
      </c>
      <c r="O56" s="6">
        <f t="shared" si="3"/>
        <v>47325.045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</row>
    <row r="57" ht="15.75" customHeight="1">
      <c r="A57" s="2"/>
      <c r="B57" s="14" t="s">
        <v>137</v>
      </c>
      <c r="C57" s="4">
        <f t="shared" ref="C57:O57" si="4">C54*10%</f>
        <v>3518.99</v>
      </c>
      <c r="D57" s="4">
        <f t="shared" si="4"/>
        <v>4184.01</v>
      </c>
      <c r="E57" s="4">
        <f t="shared" si="4"/>
        <v>4068.17</v>
      </c>
      <c r="F57" s="4">
        <f t="shared" si="4"/>
        <v>3435.03</v>
      </c>
      <c r="G57" s="4">
        <f t="shared" si="4"/>
        <v>4832.26</v>
      </c>
      <c r="H57" s="4">
        <f t="shared" si="4"/>
        <v>3758.61</v>
      </c>
      <c r="I57" s="4">
        <f t="shared" si="4"/>
        <v>3770.46</v>
      </c>
      <c r="J57" s="4">
        <f t="shared" si="4"/>
        <v>3982.5</v>
      </c>
      <c r="K57" s="4">
        <f t="shared" si="4"/>
        <v>0</v>
      </c>
      <c r="L57" s="4">
        <f t="shared" si="4"/>
        <v>0</v>
      </c>
      <c r="M57" s="4">
        <f t="shared" si="4"/>
        <v>0</v>
      </c>
      <c r="N57" s="4">
        <f t="shared" si="4"/>
        <v>0</v>
      </c>
      <c r="O57" s="6">
        <f t="shared" si="4"/>
        <v>31550.03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</row>
    <row r="58" ht="15.75" customHeight="1">
      <c r="A58" s="2"/>
      <c r="B58" s="14" t="s">
        <v>142</v>
      </c>
      <c r="C58" s="4">
        <f t="shared" ref="C58:O58" si="5">C54*20%</f>
        <v>7037.98</v>
      </c>
      <c r="D58" s="4">
        <f t="shared" si="5"/>
        <v>8368.02</v>
      </c>
      <c r="E58" s="4">
        <f t="shared" si="5"/>
        <v>8136.34</v>
      </c>
      <c r="F58" s="4">
        <f t="shared" si="5"/>
        <v>6870.06</v>
      </c>
      <c r="G58" s="4">
        <f t="shared" si="5"/>
        <v>9664.52</v>
      </c>
      <c r="H58" s="4">
        <f t="shared" si="5"/>
        <v>7517.22</v>
      </c>
      <c r="I58" s="4">
        <f t="shared" si="5"/>
        <v>7540.92</v>
      </c>
      <c r="J58" s="4">
        <f t="shared" si="5"/>
        <v>7965</v>
      </c>
      <c r="K58" s="4">
        <f t="shared" si="5"/>
        <v>0</v>
      </c>
      <c r="L58" s="4">
        <f t="shared" si="5"/>
        <v>0</v>
      </c>
      <c r="M58" s="4">
        <f t="shared" si="5"/>
        <v>0</v>
      </c>
      <c r="N58" s="4">
        <f t="shared" si="5"/>
        <v>0</v>
      </c>
      <c r="O58" s="6">
        <f t="shared" si="5"/>
        <v>63100.06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</row>
    <row r="59" ht="15.75" customHeight="1">
      <c r="A59" s="2"/>
      <c r="B59" s="14" t="s">
        <v>143</v>
      </c>
      <c r="C59" s="4">
        <f t="shared" ref="C59:O59" si="6">C54*55%</f>
        <v>19354.445</v>
      </c>
      <c r="D59" s="4">
        <f t="shared" si="6"/>
        <v>23012.055</v>
      </c>
      <c r="E59" s="4">
        <f t="shared" si="6"/>
        <v>22374.935</v>
      </c>
      <c r="F59" s="4">
        <f t="shared" si="6"/>
        <v>18892.665</v>
      </c>
      <c r="G59" s="4">
        <f t="shared" si="6"/>
        <v>26577.43</v>
      </c>
      <c r="H59" s="4">
        <f t="shared" si="6"/>
        <v>20672.355</v>
      </c>
      <c r="I59" s="4">
        <f t="shared" si="6"/>
        <v>20737.53</v>
      </c>
      <c r="J59" s="4">
        <f t="shared" si="6"/>
        <v>21903.75</v>
      </c>
      <c r="K59" s="4">
        <f t="shared" si="6"/>
        <v>0</v>
      </c>
      <c r="L59" s="4">
        <f t="shared" si="6"/>
        <v>0</v>
      </c>
      <c r="M59" s="4">
        <f t="shared" si="6"/>
        <v>0</v>
      </c>
      <c r="N59" s="4">
        <f t="shared" si="6"/>
        <v>0</v>
      </c>
      <c r="O59" s="6">
        <f t="shared" si="6"/>
        <v>173525.165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</row>
    <row r="60" ht="15.75" customHeight="1">
      <c r="A60" s="2"/>
      <c r="B60" s="2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6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</row>
    <row r="61" ht="15.75" customHeight="1">
      <c r="A61" s="2"/>
      <c r="B61" s="2"/>
      <c r="C61" s="38" t="s">
        <v>144</v>
      </c>
      <c r="D61" s="39"/>
      <c r="E61" s="39"/>
      <c r="F61" s="40" t="s">
        <v>145</v>
      </c>
      <c r="G61" s="39"/>
      <c r="H61" s="4"/>
      <c r="I61" s="41" t="s">
        <v>146</v>
      </c>
      <c r="J61" s="41"/>
      <c r="K61" s="4"/>
      <c r="L61" s="4"/>
      <c r="M61" s="4"/>
      <c r="N61" s="4"/>
      <c r="O61" s="6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</row>
    <row r="62" ht="15.75" customHeight="1">
      <c r="A62" s="2"/>
      <c r="B62" s="2"/>
      <c r="C62" s="39"/>
      <c r="D62" s="39"/>
      <c r="E62" s="39"/>
      <c r="F62" s="42"/>
      <c r="G62" s="39"/>
      <c r="H62" s="4"/>
      <c r="I62" s="43"/>
      <c r="J62" s="43"/>
      <c r="K62" s="4"/>
      <c r="L62" s="4"/>
      <c r="M62" s="4"/>
      <c r="N62" s="4"/>
      <c r="O62" s="6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</row>
    <row r="63" ht="15.75" customHeight="1">
      <c r="A63" s="2"/>
      <c r="B63" s="2"/>
      <c r="C63" s="39"/>
      <c r="D63" s="39"/>
      <c r="E63" s="39"/>
      <c r="F63" s="42"/>
      <c r="G63" s="39"/>
      <c r="H63" s="4"/>
      <c r="I63" s="43"/>
      <c r="J63" s="43"/>
      <c r="K63" s="4"/>
      <c r="L63" s="4"/>
      <c r="M63" s="4"/>
      <c r="N63" s="4"/>
      <c r="O63" s="6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ht="15.75" customHeight="1">
      <c r="A64" s="2"/>
      <c r="B64" s="2"/>
      <c r="C64" s="45" t="s">
        <v>147</v>
      </c>
      <c r="D64" s="39"/>
      <c r="E64" s="39"/>
      <c r="F64" s="46" t="s">
        <v>148</v>
      </c>
      <c r="G64" s="39"/>
      <c r="H64" s="4"/>
      <c r="I64" s="46" t="s">
        <v>149</v>
      </c>
      <c r="J64" s="48"/>
      <c r="K64" s="4"/>
      <c r="L64" s="4"/>
      <c r="M64" s="4"/>
      <c r="N64" s="4"/>
      <c r="O64" s="6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</row>
    <row r="65" ht="15.75" customHeight="1">
      <c r="A65" s="2"/>
      <c r="B65" s="2"/>
      <c r="C65" s="52" t="s">
        <v>150</v>
      </c>
      <c r="D65" s="39"/>
      <c r="E65" s="39"/>
      <c r="F65" s="52" t="s">
        <v>151</v>
      </c>
      <c r="G65" s="39"/>
      <c r="H65" s="4"/>
      <c r="I65" s="53" t="s">
        <v>152</v>
      </c>
      <c r="J65" s="53"/>
      <c r="K65" s="4"/>
      <c r="L65" s="4"/>
      <c r="M65" s="4"/>
      <c r="N65" s="4"/>
      <c r="O65" s="6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</row>
    <row r="66" ht="15.75" customHeight="1">
      <c r="A66" s="2"/>
      <c r="B66" s="2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6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</row>
    <row r="67" ht="15.75" customHeight="1">
      <c r="A67" s="2"/>
      <c r="B67" s="2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6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</row>
    <row r="68" ht="15.75" customHeight="1">
      <c r="A68" s="2"/>
      <c r="B68" s="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6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</row>
    <row r="69" ht="15.75" customHeight="1">
      <c r="A69" s="2"/>
      <c r="B69" s="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6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  <row r="70" ht="15.75" customHeight="1">
      <c r="A70" s="2"/>
      <c r="B70" s="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6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</row>
    <row r="71" ht="15.75" customHeight="1">
      <c r="A71" s="2"/>
      <c r="B71" s="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6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</row>
    <row r="72" ht="15.75" customHeight="1">
      <c r="A72" s="2"/>
      <c r="B72" s="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6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</row>
    <row r="73" ht="15.75" customHeight="1">
      <c r="A73" s="2"/>
      <c r="B73" s="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6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ht="15.75" customHeight="1">
      <c r="A74" s="2"/>
      <c r="B74" s="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6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</row>
    <row r="75" ht="15.75" customHeight="1">
      <c r="A75" s="2"/>
      <c r="B75" s="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6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</row>
    <row r="76" ht="15.75" customHeight="1">
      <c r="A76" s="2"/>
      <c r="B76" s="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6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</row>
    <row r="77" ht="15.75" customHeight="1">
      <c r="A77" s="2"/>
      <c r="B77" s="2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</row>
    <row r="78" ht="15.75" customHeight="1">
      <c r="A78" s="2"/>
      <c r="B78" s="2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6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</row>
    <row r="79" ht="15.75" customHeight="1">
      <c r="A79" s="2"/>
      <c r="B79" s="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6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</row>
    <row r="80" ht="15.75" customHeight="1">
      <c r="A80" s="2"/>
      <c r="B80" s="2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6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</row>
    <row r="81" ht="15.75" customHeight="1">
      <c r="A81" s="2"/>
      <c r="B81" s="2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6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</row>
    <row r="82" ht="15.75" customHeight="1">
      <c r="A82" s="2"/>
      <c r="B82" s="2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6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</row>
    <row r="83" ht="15.75" customHeight="1">
      <c r="A83" s="2"/>
      <c r="B83" s="2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6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</row>
    <row r="84" ht="15.75" customHeight="1">
      <c r="A84" s="2"/>
      <c r="B84" s="2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6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</row>
    <row r="85" ht="15.75" customHeight="1">
      <c r="A85" s="2"/>
      <c r="B85" s="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6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</row>
    <row r="86" ht="15.75" customHeight="1">
      <c r="A86" s="2"/>
      <c r="B86" s="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6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</row>
    <row r="87" ht="15.75" customHeight="1">
      <c r="A87" s="2"/>
      <c r="B87" s="2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6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</row>
    <row r="88" ht="15.75" customHeight="1">
      <c r="A88" s="2"/>
      <c r="B88" s="2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6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</row>
    <row r="89" ht="15.75" customHeight="1">
      <c r="A89" s="2"/>
      <c r="B89" s="2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6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</row>
    <row r="90" ht="15.75" customHeight="1">
      <c r="A90" s="2"/>
      <c r="B90" s="2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6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</row>
    <row r="91" ht="15.75" customHeight="1">
      <c r="A91" s="2"/>
      <c r="B91" s="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6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</row>
    <row r="92" ht="15.75" customHeight="1">
      <c r="A92" s="2"/>
      <c r="B92" s="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6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</row>
    <row r="93" ht="15.75" customHeight="1">
      <c r="A93" s="2"/>
      <c r="B93" s="2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6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</row>
    <row r="94" ht="15.75" customHeight="1">
      <c r="A94" s="2"/>
      <c r="B94" s="2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6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</row>
    <row r="95" ht="15.75" customHeight="1">
      <c r="A95" s="2"/>
      <c r="B95" s="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6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</row>
    <row r="96" ht="15.75" customHeight="1">
      <c r="A96" s="2"/>
      <c r="B96" s="2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6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</row>
    <row r="97" ht="15.75" customHeight="1">
      <c r="A97" s="2"/>
      <c r="B97" s="2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6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</row>
    <row r="98" ht="15.75" customHeight="1">
      <c r="A98" s="2"/>
      <c r="B98" s="2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6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</row>
    <row r="99" ht="15.75" customHeight="1">
      <c r="A99" s="2"/>
      <c r="B99" s="2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6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</row>
    <row r="100" ht="15.75" customHeight="1">
      <c r="A100" s="2"/>
      <c r="B100" s="2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6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</row>
    <row r="101" ht="15.75" customHeight="1">
      <c r="A101" s="2"/>
      <c r="B101" s="2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6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</row>
    <row r="102" ht="15.75" customHeight="1">
      <c r="A102" s="2"/>
      <c r="B102" s="2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6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</row>
    <row r="103" ht="15.75" customHeight="1">
      <c r="A103" s="2"/>
      <c r="B103" s="2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6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</row>
    <row r="104" ht="15.75" customHeight="1">
      <c r="A104" s="2"/>
      <c r="B104" s="2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6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</row>
    <row r="105" ht="15.75" customHeight="1">
      <c r="A105" s="2"/>
      <c r="B105" s="2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6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</row>
    <row r="106" ht="15.75" customHeight="1">
      <c r="A106" s="2"/>
      <c r="B106" s="2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6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</row>
    <row r="107" ht="15.75" customHeight="1">
      <c r="A107" s="2"/>
      <c r="B107" s="2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6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</row>
    <row r="108" ht="15.75" customHeight="1">
      <c r="A108" s="2"/>
      <c r="B108" s="2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6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</row>
    <row r="109" ht="15.75" customHeight="1">
      <c r="A109" s="2"/>
      <c r="B109" s="2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6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</row>
    <row r="110" ht="15.75" customHeight="1">
      <c r="A110" s="2"/>
      <c r="B110" s="2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6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</row>
    <row r="111" ht="15.75" customHeight="1">
      <c r="A111" s="2"/>
      <c r="B111" s="2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6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</row>
    <row r="112" ht="15.75" customHeight="1">
      <c r="A112" s="2"/>
      <c r="B112" s="2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6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</row>
    <row r="113" ht="15.75" customHeight="1">
      <c r="A113" s="2"/>
      <c r="B113" s="2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6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</row>
    <row r="114" ht="15.75" customHeight="1">
      <c r="A114" s="2"/>
      <c r="B114" s="2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6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</row>
    <row r="115" ht="15.75" customHeight="1">
      <c r="A115" s="2"/>
      <c r="B115" s="2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6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</row>
    <row r="116" ht="15.75" customHeight="1">
      <c r="A116" s="2"/>
      <c r="B116" s="2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6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</row>
    <row r="117" ht="15.75" customHeight="1">
      <c r="A117" s="2"/>
      <c r="B117" s="2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6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</row>
    <row r="118" ht="15.75" customHeight="1">
      <c r="A118" s="2"/>
      <c r="B118" s="2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6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</row>
    <row r="119" ht="15.75" customHeight="1">
      <c r="A119" s="2"/>
      <c r="B119" s="2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6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</row>
    <row r="120" ht="15.75" customHeight="1">
      <c r="A120" s="2"/>
      <c r="B120" s="2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6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</row>
    <row r="121" ht="15.75" customHeight="1">
      <c r="A121" s="2"/>
      <c r="B121" s="2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6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</row>
    <row r="122" ht="15.75" customHeight="1">
      <c r="A122" s="2"/>
      <c r="B122" s="2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6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</row>
    <row r="123" ht="15.75" customHeight="1">
      <c r="A123" s="2"/>
      <c r="B123" s="2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6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</row>
    <row r="124" ht="15.75" customHeight="1">
      <c r="A124" s="2"/>
      <c r="B124" s="2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6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</row>
    <row r="125" ht="15.75" customHeight="1">
      <c r="A125" s="2"/>
      <c r="B125" s="2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6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</row>
    <row r="126" ht="15.75" customHeight="1">
      <c r="A126" s="2"/>
      <c r="B126" s="2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6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</row>
    <row r="127" ht="15.75" customHeight="1">
      <c r="A127" s="2"/>
      <c r="B127" s="2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6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</row>
    <row r="128" ht="15.75" customHeight="1">
      <c r="A128" s="2"/>
      <c r="B128" s="2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6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</row>
    <row r="129" ht="15.75" customHeight="1">
      <c r="A129" s="2"/>
      <c r="B129" s="2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6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</row>
    <row r="130" ht="15.75" customHeight="1">
      <c r="A130" s="2"/>
      <c r="B130" s="2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6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</row>
    <row r="131" ht="15.75" customHeight="1">
      <c r="A131" s="2"/>
      <c r="B131" s="2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6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</row>
    <row r="132" ht="15.75" customHeight="1">
      <c r="A132" s="2"/>
      <c r="B132" s="2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6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</row>
    <row r="133" ht="15.75" customHeight="1">
      <c r="A133" s="2"/>
      <c r="B133" s="2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6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</row>
    <row r="134" ht="15.75" customHeight="1">
      <c r="A134" s="2"/>
      <c r="B134" s="2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6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</row>
    <row r="135" ht="15.75" customHeight="1">
      <c r="A135" s="2"/>
      <c r="B135" s="2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6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</row>
    <row r="136" ht="15.75" customHeight="1">
      <c r="A136" s="2"/>
      <c r="B136" s="2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6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</row>
    <row r="137" ht="15.75" customHeight="1">
      <c r="A137" s="2"/>
      <c r="B137" s="2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6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</row>
    <row r="138" ht="15.75" customHeight="1">
      <c r="A138" s="2"/>
      <c r="B138" s="2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6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</row>
    <row r="139" ht="15.75" customHeight="1">
      <c r="A139" s="2"/>
      <c r="B139" s="2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6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</row>
    <row r="140" ht="15.75" customHeight="1">
      <c r="A140" s="2"/>
      <c r="B140" s="2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6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</row>
    <row r="141" ht="15.75" customHeight="1">
      <c r="A141" s="2"/>
      <c r="B141" s="2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6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</row>
    <row r="142" ht="15.75" customHeight="1">
      <c r="A142" s="2"/>
      <c r="B142" s="2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6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</row>
    <row r="143" ht="15.75" customHeight="1">
      <c r="A143" s="2"/>
      <c r="B143" s="2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6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</row>
    <row r="144" ht="15.75" customHeight="1">
      <c r="A144" s="2"/>
      <c r="B144" s="2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6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</row>
    <row r="145" ht="15.75" customHeight="1">
      <c r="A145" s="2"/>
      <c r="B145" s="2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6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</row>
    <row r="146" ht="15.75" customHeight="1">
      <c r="A146" s="2"/>
      <c r="B146" s="2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6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</row>
    <row r="147" ht="15.75" customHeight="1">
      <c r="A147" s="2"/>
      <c r="B147" s="2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6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</row>
    <row r="148" ht="15.75" customHeight="1">
      <c r="A148" s="2"/>
      <c r="B148" s="2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6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</row>
    <row r="149" ht="15.75" customHeight="1">
      <c r="A149" s="2"/>
      <c r="B149" s="2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6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</row>
    <row r="150" ht="15.75" customHeight="1">
      <c r="A150" s="2"/>
      <c r="B150" s="2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6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</row>
    <row r="151" ht="15.75" customHeight="1">
      <c r="A151" s="2"/>
      <c r="B151" s="2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6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</row>
    <row r="152" ht="15.75" customHeight="1">
      <c r="A152" s="2"/>
      <c r="B152" s="2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6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</row>
    <row r="153" ht="15.75" customHeight="1">
      <c r="A153" s="2"/>
      <c r="B153" s="2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6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</row>
    <row r="154" ht="15.75" customHeight="1">
      <c r="A154" s="2"/>
      <c r="B154" s="2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6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</row>
    <row r="155" ht="15.75" customHeight="1">
      <c r="A155" s="2"/>
      <c r="B155" s="2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6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</row>
    <row r="156" ht="15.75" customHeight="1">
      <c r="A156" s="2"/>
      <c r="B156" s="2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6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</row>
    <row r="157" ht="15.75" customHeight="1">
      <c r="A157" s="2"/>
      <c r="B157" s="2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6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</row>
    <row r="158" ht="15.75" customHeight="1">
      <c r="A158" s="2"/>
      <c r="B158" s="2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6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</row>
    <row r="159" ht="15.75" customHeight="1">
      <c r="A159" s="2"/>
      <c r="B159" s="2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6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</row>
    <row r="160" ht="15.75" customHeight="1">
      <c r="A160" s="2"/>
      <c r="B160" s="2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6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</row>
    <row r="161" ht="15.75" customHeight="1">
      <c r="A161" s="2"/>
      <c r="B161" s="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6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</row>
    <row r="162" ht="15.75" customHeight="1">
      <c r="A162" s="2"/>
      <c r="B162" s="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6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</row>
    <row r="163" ht="15.75" customHeight="1">
      <c r="A163" s="2"/>
      <c r="B163" s="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6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</row>
    <row r="164" ht="15.75" customHeight="1">
      <c r="A164" s="2"/>
      <c r="B164" s="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6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</row>
    <row r="165" ht="15.75" customHeight="1">
      <c r="A165" s="2"/>
      <c r="B165" s="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6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</row>
    <row r="166" ht="15.75" customHeight="1">
      <c r="A166" s="2"/>
      <c r="B166" s="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6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</row>
    <row r="167" ht="15.75" customHeight="1">
      <c r="A167" s="2"/>
      <c r="B167" s="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6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</row>
    <row r="168" ht="15.75" customHeight="1">
      <c r="A168" s="2"/>
      <c r="B168" s="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6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</row>
    <row r="169" ht="15.75" customHeight="1">
      <c r="A169" s="2"/>
      <c r="B169" s="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6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</row>
    <row r="170" ht="15.75" customHeight="1">
      <c r="A170" s="2"/>
      <c r="B170" s="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6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</row>
    <row r="171" ht="15.75" customHeight="1">
      <c r="A171" s="2"/>
      <c r="B171" s="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6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</row>
    <row r="172" ht="15.75" customHeight="1">
      <c r="A172" s="2"/>
      <c r="B172" s="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6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</row>
    <row r="173" ht="15.75" customHeight="1">
      <c r="A173" s="2"/>
      <c r="B173" s="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6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</row>
    <row r="174" ht="15.75" customHeight="1">
      <c r="A174" s="2"/>
      <c r="B174" s="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6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</row>
    <row r="175" ht="15.75" customHeight="1">
      <c r="A175" s="2"/>
      <c r="B175" s="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6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</row>
    <row r="176" ht="15.75" customHeight="1">
      <c r="A176" s="2"/>
      <c r="B176" s="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6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</row>
    <row r="177" ht="15.75" customHeight="1">
      <c r="A177" s="2"/>
      <c r="B177" s="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6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</row>
    <row r="178" ht="15.75" customHeight="1">
      <c r="A178" s="2"/>
      <c r="B178" s="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6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</row>
    <row r="179" ht="15.75" customHeight="1">
      <c r="A179" s="2"/>
      <c r="B179" s="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6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</row>
    <row r="180" ht="15.75" customHeight="1">
      <c r="A180" s="2"/>
      <c r="B180" s="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6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</row>
    <row r="181" ht="15.75" customHeight="1">
      <c r="A181" s="2"/>
      <c r="B181" s="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6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</row>
    <row r="182" ht="15.75" customHeight="1">
      <c r="A182" s="2"/>
      <c r="B182" s="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6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</row>
    <row r="183" ht="15.75" customHeight="1">
      <c r="A183" s="2"/>
      <c r="B183" s="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6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</row>
    <row r="184" ht="15.75" customHeight="1">
      <c r="A184" s="2"/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6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</row>
    <row r="185" ht="15.75" customHeight="1">
      <c r="A185" s="2"/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6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</row>
    <row r="186" ht="15.75" customHeight="1">
      <c r="A186" s="2"/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6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</row>
    <row r="187" ht="15.75" customHeight="1">
      <c r="A187" s="2"/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6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</row>
    <row r="188" ht="15.75" customHeight="1">
      <c r="A188" s="2"/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6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</row>
    <row r="189" ht="15.75" customHeight="1">
      <c r="A189" s="2"/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6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</row>
    <row r="190" ht="15.75" customHeight="1">
      <c r="A190" s="2"/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6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</row>
    <row r="191" ht="15.75" customHeight="1">
      <c r="A191" s="2"/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6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</row>
    <row r="192" ht="15.75" customHeight="1">
      <c r="A192" s="2"/>
      <c r="B192" s="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6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</row>
    <row r="193" ht="15.75" customHeight="1">
      <c r="A193" s="2"/>
      <c r="B193" s="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6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</row>
    <row r="194" ht="15.75" customHeight="1">
      <c r="A194" s="2"/>
      <c r="B194" s="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6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</row>
    <row r="195" ht="15.75" customHeight="1">
      <c r="A195" s="2"/>
      <c r="B195" s="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6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</row>
    <row r="196" ht="15.75" customHeight="1">
      <c r="A196" s="2"/>
      <c r="B196" s="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6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</row>
    <row r="197" ht="15.75" customHeight="1">
      <c r="A197" s="2"/>
      <c r="B197" s="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6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</row>
    <row r="198" ht="15.75" customHeight="1">
      <c r="A198" s="2"/>
      <c r="B198" s="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6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</row>
    <row r="199" ht="15.75" customHeight="1">
      <c r="A199" s="2"/>
      <c r="B199" s="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6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</row>
    <row r="200" ht="15.75" customHeight="1">
      <c r="A200" s="2"/>
      <c r="B200" s="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6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</row>
    <row r="201" ht="15.75" customHeight="1">
      <c r="A201" s="2"/>
      <c r="B201" s="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6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</row>
    <row r="202" ht="15.75" customHeight="1">
      <c r="A202" s="2"/>
      <c r="B202" s="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6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</row>
    <row r="203" ht="15.75" customHeight="1">
      <c r="A203" s="2"/>
      <c r="B203" s="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6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</row>
    <row r="204" ht="15.75" customHeight="1">
      <c r="A204" s="2"/>
      <c r="B204" s="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6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</row>
    <row r="205" ht="15.75" customHeight="1">
      <c r="A205" s="2"/>
      <c r="B205" s="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6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</row>
    <row r="206" ht="15.75" customHeight="1">
      <c r="A206" s="2"/>
      <c r="B206" s="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6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</row>
    <row r="207" ht="15.75" customHeight="1">
      <c r="A207" s="2"/>
      <c r="B207" s="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6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</row>
    <row r="208" ht="15.75" customHeight="1">
      <c r="A208" s="2"/>
      <c r="B208" s="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6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</row>
    <row r="209" ht="15.75" customHeight="1">
      <c r="A209" s="2"/>
      <c r="B209" s="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6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</row>
    <row r="210" ht="15.75" customHeight="1">
      <c r="A210" s="2"/>
      <c r="B210" s="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6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</row>
    <row r="211" ht="15.75" customHeight="1">
      <c r="A211" s="2"/>
      <c r="B211" s="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6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</row>
    <row r="212" ht="15.75" customHeight="1">
      <c r="A212" s="2"/>
      <c r="B212" s="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6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</row>
    <row r="213" ht="15.75" customHeight="1">
      <c r="A213" s="2"/>
      <c r="B213" s="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6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</row>
    <row r="214" ht="15.75" customHeight="1">
      <c r="A214" s="2"/>
      <c r="B214" s="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6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</row>
    <row r="215" ht="15.75" customHeight="1">
      <c r="A215" s="2"/>
      <c r="B215" s="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6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</row>
    <row r="216" ht="15.75" customHeight="1">
      <c r="A216" s="2"/>
      <c r="B216" s="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6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</row>
    <row r="217" ht="15.75" customHeight="1">
      <c r="A217" s="2"/>
      <c r="B217" s="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6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</row>
    <row r="218" ht="15.75" customHeight="1">
      <c r="A218" s="2"/>
      <c r="B218" s="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6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</row>
    <row r="219" ht="15.75" customHeight="1">
      <c r="A219" s="2"/>
      <c r="B219" s="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6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</row>
    <row r="220" ht="15.75" customHeight="1">
      <c r="A220" s="2"/>
      <c r="B220" s="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6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</row>
    <row r="221" ht="15.75" customHeight="1">
      <c r="A221" s="2"/>
      <c r="B221" s="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6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</row>
    <row r="222" ht="15.75" customHeight="1">
      <c r="A222" s="2"/>
      <c r="B222" s="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6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</row>
    <row r="223" ht="15.75" customHeight="1">
      <c r="A223" s="2"/>
      <c r="B223" s="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6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</row>
    <row r="224" ht="15.75" customHeight="1">
      <c r="A224" s="2"/>
      <c r="B224" s="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6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</row>
    <row r="225" ht="15.75" customHeight="1">
      <c r="A225" s="2"/>
      <c r="B225" s="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6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</row>
    <row r="226" ht="15.75" customHeight="1">
      <c r="A226" s="2"/>
      <c r="B226" s="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6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</row>
    <row r="227" ht="15.75" customHeight="1">
      <c r="A227" s="2"/>
      <c r="B227" s="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6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</row>
    <row r="228" ht="15.75" customHeight="1">
      <c r="A228" s="2"/>
      <c r="B228" s="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6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</row>
    <row r="229" ht="15.75" customHeight="1">
      <c r="A229" s="2"/>
      <c r="B229" s="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6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</row>
    <row r="230" ht="15.75" customHeight="1">
      <c r="A230" s="2"/>
      <c r="B230" s="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6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</row>
    <row r="231" ht="15.75" customHeight="1">
      <c r="A231" s="2"/>
      <c r="B231" s="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6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</row>
    <row r="232" ht="15.75" customHeight="1">
      <c r="A232" s="2"/>
      <c r="B232" s="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6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</row>
    <row r="233" ht="15.75" customHeight="1">
      <c r="A233" s="2"/>
      <c r="B233" s="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6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</row>
    <row r="234" ht="15.75" customHeight="1">
      <c r="A234" s="2"/>
      <c r="B234" s="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6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</row>
    <row r="235" ht="15.75" customHeight="1">
      <c r="A235" s="2"/>
      <c r="B235" s="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6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</row>
    <row r="236" ht="15.75" customHeight="1">
      <c r="A236" s="2"/>
      <c r="B236" s="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6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</row>
    <row r="237" ht="15.75" customHeight="1">
      <c r="A237" s="2"/>
      <c r="B237" s="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6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</row>
    <row r="238" ht="15.75" customHeight="1">
      <c r="A238" s="2"/>
      <c r="B238" s="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6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</row>
    <row r="239" ht="15.75" customHeight="1">
      <c r="A239" s="2"/>
      <c r="B239" s="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6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</row>
    <row r="240" ht="15.75" customHeight="1">
      <c r="A240" s="2"/>
      <c r="B240" s="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6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</row>
    <row r="241" ht="15.75" customHeight="1">
      <c r="A241" s="2"/>
      <c r="B241" s="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6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</row>
    <row r="242" ht="15.75" customHeight="1">
      <c r="A242" s="2"/>
      <c r="B242" s="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6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</row>
    <row r="243" ht="15.75" customHeight="1">
      <c r="A243" s="2"/>
      <c r="B243" s="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6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</row>
    <row r="244" ht="15.75" customHeight="1">
      <c r="A244" s="2"/>
      <c r="B244" s="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6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</row>
    <row r="245" ht="15.75" customHeight="1">
      <c r="A245" s="2"/>
      <c r="B245" s="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6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</row>
    <row r="246" ht="15.75" customHeight="1">
      <c r="A246" s="2"/>
      <c r="B246" s="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6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</row>
    <row r="247" ht="15.75" customHeight="1">
      <c r="A247" s="2"/>
      <c r="B247" s="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6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</row>
    <row r="248" ht="15.75" customHeight="1">
      <c r="A248" s="2"/>
      <c r="B248" s="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6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</row>
    <row r="249" ht="15.75" customHeight="1">
      <c r="A249" s="2"/>
      <c r="B249" s="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6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</row>
    <row r="250" ht="15.75" customHeight="1">
      <c r="A250" s="2"/>
      <c r="B250" s="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6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</row>
    <row r="251" ht="15.75" customHeight="1">
      <c r="A251" s="2"/>
      <c r="B251" s="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6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</row>
    <row r="252" ht="15.75" customHeight="1">
      <c r="A252" s="2"/>
      <c r="B252" s="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6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</row>
    <row r="253" ht="15.75" customHeight="1">
      <c r="A253" s="2"/>
      <c r="B253" s="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6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</row>
    <row r="254" ht="15.75" customHeight="1">
      <c r="A254" s="2"/>
      <c r="B254" s="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6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</row>
    <row r="255" ht="15.75" customHeight="1">
      <c r="A255" s="2"/>
      <c r="B255" s="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6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</row>
    <row r="256" ht="15.75" customHeight="1">
      <c r="A256" s="2"/>
      <c r="B256" s="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6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</row>
    <row r="257" ht="15.75" customHeight="1">
      <c r="A257" s="2"/>
      <c r="B257" s="2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6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</row>
    <row r="258" ht="15.75" customHeight="1">
      <c r="A258" s="2"/>
      <c r="B258" s="2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6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</row>
    <row r="259" ht="15.75" customHeight="1">
      <c r="A259" s="2"/>
      <c r="B259" s="2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6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</row>
    <row r="260" ht="15.75" customHeight="1">
      <c r="A260" s="2"/>
      <c r="B260" s="2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6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</row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</sheetData>
  <mergeCells count="2">
    <mergeCell ref="A3:B3"/>
    <mergeCell ref="R3:AD3"/>
  </mergeCells>
  <printOptions gridLines="1" horizontalCentered="1"/>
  <pageMargins bottom="0.6" footer="0.0" header="0.0" left="0.6" right="0.6" top="0.6"/>
  <pageSetup fitToWidth="0" paperSize="9" orientation="portrait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4.86"/>
    <col customWidth="1" min="2" max="2" width="27.86"/>
    <col customWidth="1" min="3" max="3" width="12.29"/>
    <col customWidth="1" min="4" max="4" width="13.71"/>
    <col customWidth="1" min="5" max="7" width="12.29"/>
    <col customWidth="1" min="8" max="8" width="13.86"/>
    <col customWidth="1" min="9" max="10" width="12.29"/>
    <col customWidth="1" min="11" max="11" width="14.0"/>
    <col customWidth="1" min="12" max="12" width="13.14"/>
    <col customWidth="1" min="13" max="13" width="11.71"/>
    <col customWidth="1" min="14" max="14" width="12.86"/>
    <col customWidth="1" min="15" max="15" width="14.71"/>
  </cols>
  <sheetData>
    <row r="1" ht="14.25" customHeight="1">
      <c r="A1" s="1" t="s">
        <v>0</v>
      </c>
      <c r="B1" s="2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4.25" customHeight="1">
      <c r="A2" s="7" t="s">
        <v>1</v>
      </c>
      <c r="B2" s="2"/>
      <c r="C2" s="8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4.25" customHeight="1">
      <c r="A3" s="11" t="s">
        <v>4</v>
      </c>
      <c r="B3" s="2"/>
      <c r="C3" s="6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4.25" customHeight="1">
      <c r="A4" s="14" t="s">
        <v>5</v>
      </c>
      <c r="B4" s="14" t="s">
        <v>6</v>
      </c>
      <c r="C4" s="15" t="s">
        <v>7</v>
      </c>
      <c r="D4" s="15" t="s">
        <v>8</v>
      </c>
      <c r="E4" s="15" t="s">
        <v>9</v>
      </c>
      <c r="F4" s="15" t="s">
        <v>10</v>
      </c>
      <c r="G4" s="15" t="s">
        <v>11</v>
      </c>
      <c r="H4" s="15" t="s">
        <v>12</v>
      </c>
      <c r="I4" s="15" t="s">
        <v>13</v>
      </c>
      <c r="J4" s="15" t="s">
        <v>14</v>
      </c>
      <c r="K4" s="15" t="s">
        <v>15</v>
      </c>
      <c r="L4" s="15" t="s">
        <v>16</v>
      </c>
      <c r="M4" s="15" t="s">
        <v>17</v>
      </c>
      <c r="N4" s="15" t="s">
        <v>18</v>
      </c>
      <c r="O4" s="15" t="s">
        <v>20</v>
      </c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17"/>
      <c r="B5" s="18" t="s">
        <v>21</v>
      </c>
      <c r="C5" s="8">
        <v>20.0</v>
      </c>
      <c r="D5" s="19"/>
      <c r="E5" s="4"/>
      <c r="F5" s="4"/>
      <c r="G5" s="4"/>
      <c r="H5" s="4"/>
      <c r="I5" s="4"/>
      <c r="J5" s="8">
        <v>30.0</v>
      </c>
      <c r="K5" s="8"/>
      <c r="L5" s="4"/>
      <c r="M5" s="4"/>
      <c r="N5" s="4"/>
      <c r="O5" s="4">
        <f t="shared" ref="O5:O22" si="1">SUM(C5:N5)</f>
        <v>50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7"/>
      <c r="B6" s="18" t="s">
        <v>24</v>
      </c>
      <c r="C6" s="8">
        <v>20.0</v>
      </c>
      <c r="D6" s="19"/>
      <c r="E6" s="4"/>
      <c r="F6" s="8">
        <v>20.0</v>
      </c>
      <c r="G6" s="8">
        <v>10.0</v>
      </c>
      <c r="H6" s="8">
        <v>10.0</v>
      </c>
      <c r="I6" s="8">
        <v>20.0</v>
      </c>
      <c r="J6" s="4"/>
      <c r="K6" s="8"/>
      <c r="L6" s="4"/>
      <c r="M6" s="4"/>
      <c r="N6" s="4"/>
      <c r="O6" s="4">
        <f t="shared" si="1"/>
        <v>80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4.25" customHeight="1">
      <c r="A7" s="17"/>
      <c r="B7" s="28" t="s">
        <v>29</v>
      </c>
      <c r="C7" s="8">
        <v>20.0</v>
      </c>
      <c r="D7" s="29">
        <v>20.0</v>
      </c>
      <c r="E7" s="4"/>
      <c r="F7" s="8">
        <v>20.0</v>
      </c>
      <c r="G7" s="8">
        <v>20.0</v>
      </c>
      <c r="H7" s="8">
        <v>20.0</v>
      </c>
      <c r="I7" s="8">
        <v>20.0</v>
      </c>
      <c r="J7" s="4"/>
      <c r="K7" s="4"/>
      <c r="L7" s="4"/>
      <c r="M7" s="4"/>
      <c r="N7" s="4"/>
      <c r="O7" s="4">
        <f t="shared" si="1"/>
        <v>120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4.25" customHeight="1">
      <c r="A8" s="17"/>
      <c r="B8" s="28" t="s">
        <v>32</v>
      </c>
      <c r="C8" s="8">
        <v>30.0</v>
      </c>
      <c r="D8" s="8">
        <v>30.0</v>
      </c>
      <c r="E8" s="8"/>
      <c r="F8" s="8">
        <v>30.0</v>
      </c>
      <c r="G8" s="8">
        <v>30.0</v>
      </c>
      <c r="H8" s="8">
        <v>30.0</v>
      </c>
      <c r="I8" s="8">
        <v>30.0</v>
      </c>
      <c r="J8" s="8">
        <v>30.0</v>
      </c>
      <c r="K8" s="8"/>
      <c r="L8" s="8"/>
      <c r="M8" s="4"/>
      <c r="N8" s="4"/>
      <c r="O8" s="4">
        <f t="shared" si="1"/>
        <v>210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4.25" customHeight="1">
      <c r="A9" s="17"/>
      <c r="B9" s="28" t="s">
        <v>35</v>
      </c>
      <c r="C9" s="4"/>
      <c r="D9" s="29">
        <v>10.0</v>
      </c>
      <c r="E9" s="4"/>
      <c r="F9" s="4"/>
      <c r="G9" s="8">
        <v>10.0</v>
      </c>
      <c r="H9" s="8">
        <v>10.0</v>
      </c>
      <c r="I9" s="4"/>
      <c r="J9" s="8">
        <v>10.0</v>
      </c>
      <c r="K9" s="4"/>
      <c r="L9" s="4"/>
      <c r="M9" s="4"/>
      <c r="N9" s="4"/>
      <c r="O9" s="4">
        <f t="shared" si="1"/>
        <v>40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4.25" customHeight="1">
      <c r="A10" s="17"/>
      <c r="B10" s="28" t="s">
        <v>38</v>
      </c>
      <c r="C10" s="4"/>
      <c r="D10" s="8">
        <v>20.0</v>
      </c>
      <c r="E10" s="4"/>
      <c r="F10" s="4"/>
      <c r="G10" s="8"/>
      <c r="H10" s="8"/>
      <c r="I10" s="8">
        <v>10.0</v>
      </c>
      <c r="J10" s="8">
        <v>20.0</v>
      </c>
      <c r="K10" s="8"/>
      <c r="L10" s="8"/>
      <c r="M10" s="4"/>
      <c r="N10" s="4"/>
      <c r="O10" s="4">
        <f t="shared" si="1"/>
        <v>50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4.25" customHeight="1">
      <c r="A11" s="17"/>
      <c r="B11" s="28" t="s">
        <v>40</v>
      </c>
      <c r="C11" s="4"/>
      <c r="D11" s="19"/>
      <c r="E11" s="4"/>
      <c r="F11" s="4"/>
      <c r="G11" s="4"/>
      <c r="H11" s="4"/>
      <c r="I11" s="4"/>
      <c r="J11" s="4"/>
      <c r="K11" s="4"/>
      <c r="L11" s="4"/>
      <c r="M11" s="4"/>
      <c r="N11" s="4"/>
      <c r="O11" s="4">
        <f t="shared" si="1"/>
        <v>0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17"/>
      <c r="B12" s="28" t="s">
        <v>43</v>
      </c>
      <c r="C12" s="4"/>
      <c r="D12" s="19"/>
      <c r="E12" s="4"/>
      <c r="F12" s="4"/>
      <c r="G12" s="4"/>
      <c r="H12" s="4"/>
      <c r="I12" s="4"/>
      <c r="J12" s="8">
        <v>50.0</v>
      </c>
      <c r="K12" s="4"/>
      <c r="L12" s="4"/>
      <c r="M12" s="4"/>
      <c r="N12" s="4"/>
      <c r="O12" s="4">
        <f t="shared" si="1"/>
        <v>50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17"/>
      <c r="B13" s="28" t="s">
        <v>45</v>
      </c>
      <c r="C13" s="8"/>
      <c r="D13" s="29"/>
      <c r="E13" s="4"/>
      <c r="F13" s="8">
        <v>25.0</v>
      </c>
      <c r="G13" s="8">
        <v>25.0</v>
      </c>
      <c r="H13" s="4"/>
      <c r="I13" s="4"/>
      <c r="J13" s="8"/>
      <c r="K13" s="4"/>
      <c r="L13" s="8"/>
      <c r="M13" s="4"/>
      <c r="N13" s="4"/>
      <c r="O13" s="4">
        <f t="shared" si="1"/>
        <v>50</v>
      </c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17"/>
      <c r="B14" s="18" t="s">
        <v>48</v>
      </c>
      <c r="C14" s="8">
        <v>10.0</v>
      </c>
      <c r="D14" s="29"/>
      <c r="E14" s="8"/>
      <c r="F14" s="8"/>
      <c r="G14" s="8"/>
      <c r="H14" s="8"/>
      <c r="I14" s="8"/>
      <c r="J14" s="4"/>
      <c r="K14" s="8"/>
      <c r="L14" s="8"/>
      <c r="M14" s="4"/>
      <c r="N14" s="4"/>
      <c r="O14" s="4">
        <f t="shared" si="1"/>
        <v>10</v>
      </c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4.25" customHeight="1">
      <c r="A15" s="17"/>
      <c r="B15" s="28" t="s">
        <v>51</v>
      </c>
      <c r="C15" s="8">
        <v>50.0</v>
      </c>
      <c r="D15" s="29">
        <v>50.0</v>
      </c>
      <c r="E15" s="8"/>
      <c r="F15" s="8">
        <v>50.0</v>
      </c>
      <c r="G15" s="8">
        <v>50.0</v>
      </c>
      <c r="H15" s="8">
        <v>50.0</v>
      </c>
      <c r="I15" s="8">
        <v>50.0</v>
      </c>
      <c r="J15" s="4"/>
      <c r="K15" s="8"/>
      <c r="L15" s="8"/>
      <c r="M15" s="4"/>
      <c r="N15" s="4"/>
      <c r="O15" s="4">
        <f t="shared" si="1"/>
        <v>300</v>
      </c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17"/>
      <c r="B16" s="28" t="s">
        <v>54</v>
      </c>
      <c r="C16" s="4"/>
      <c r="D16" s="19"/>
      <c r="E16" s="8"/>
      <c r="F16" s="4"/>
      <c r="G16" s="4"/>
      <c r="H16" s="8"/>
      <c r="I16" s="4"/>
      <c r="J16" s="8">
        <v>50.0</v>
      </c>
      <c r="K16" s="8"/>
      <c r="L16" s="8"/>
      <c r="M16" s="4"/>
      <c r="N16" s="4"/>
      <c r="O16" s="4">
        <f t="shared" si="1"/>
        <v>50</v>
      </c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17"/>
      <c r="B17" s="28" t="s">
        <v>56</v>
      </c>
      <c r="C17" s="8"/>
      <c r="D17" s="8"/>
      <c r="E17" s="8"/>
      <c r="F17" s="8"/>
      <c r="G17" s="8"/>
      <c r="H17" s="8"/>
      <c r="I17" s="8"/>
      <c r="J17" s="8"/>
      <c r="K17" s="8"/>
      <c r="L17" s="4"/>
      <c r="M17" s="4"/>
      <c r="N17" s="4"/>
      <c r="O17" s="4">
        <f t="shared" si="1"/>
        <v>0</v>
      </c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17"/>
      <c r="B18" s="28" t="s">
        <v>59</v>
      </c>
      <c r="C18" s="8"/>
      <c r="D18" s="8"/>
      <c r="E18" s="8"/>
      <c r="F18" s="8"/>
      <c r="G18" s="8"/>
      <c r="H18" s="8"/>
      <c r="I18" s="8"/>
      <c r="J18" s="8"/>
      <c r="K18" s="8"/>
      <c r="L18" s="4"/>
      <c r="M18" s="4"/>
      <c r="N18" s="4"/>
      <c r="O18" s="4">
        <f t="shared" si="1"/>
        <v>0</v>
      </c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17"/>
      <c r="B19" s="18" t="s">
        <v>62</v>
      </c>
      <c r="C19" s="4"/>
      <c r="D19" s="19"/>
      <c r="E19" s="4"/>
      <c r="F19" s="4"/>
      <c r="G19" s="4"/>
      <c r="H19" s="4"/>
      <c r="I19" s="4"/>
      <c r="J19" s="4"/>
      <c r="K19" s="8"/>
      <c r="L19" s="4"/>
      <c r="M19" s="4"/>
      <c r="N19" s="4"/>
      <c r="O19" s="4">
        <f t="shared" si="1"/>
        <v>0</v>
      </c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17"/>
      <c r="B20" s="28" t="s">
        <v>65</v>
      </c>
      <c r="C20" s="8">
        <v>10.0</v>
      </c>
      <c r="D20" s="8">
        <v>10.0</v>
      </c>
      <c r="E20" s="8"/>
      <c r="F20" s="8">
        <v>10.0</v>
      </c>
      <c r="G20" s="8">
        <v>10.0</v>
      </c>
      <c r="H20" s="8">
        <v>10.0</v>
      </c>
      <c r="I20" s="8">
        <v>10.0</v>
      </c>
      <c r="J20" s="8">
        <v>10.0</v>
      </c>
      <c r="K20" s="4"/>
      <c r="L20" s="8"/>
      <c r="M20" s="4"/>
      <c r="N20" s="4"/>
      <c r="O20" s="4">
        <f t="shared" si="1"/>
        <v>70</v>
      </c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17"/>
      <c r="B21" s="28" t="s">
        <v>67</v>
      </c>
      <c r="C21" s="8"/>
      <c r="D21" s="8"/>
      <c r="E21" s="8"/>
      <c r="F21" s="8"/>
      <c r="G21" s="8"/>
      <c r="H21" s="8"/>
      <c r="I21" s="8"/>
      <c r="J21" s="8"/>
      <c r="K21" s="8"/>
      <c r="L21" s="8"/>
      <c r="M21" s="4"/>
      <c r="N21" s="4"/>
      <c r="O21" s="4">
        <f t="shared" si="1"/>
        <v>0</v>
      </c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17"/>
      <c r="B22" s="28" t="s">
        <v>70</v>
      </c>
      <c r="C22" s="8"/>
      <c r="D22" s="29"/>
      <c r="E22" s="8"/>
      <c r="F22" s="8"/>
      <c r="G22" s="8">
        <v>10.0</v>
      </c>
      <c r="H22" s="4"/>
      <c r="I22" s="8"/>
      <c r="J22" s="8">
        <v>100.0</v>
      </c>
      <c r="K22" s="8"/>
      <c r="L22" s="4"/>
      <c r="M22" s="4"/>
      <c r="N22" s="4"/>
      <c r="O22" s="4">
        <f t="shared" si="1"/>
        <v>110</v>
      </c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17"/>
      <c r="B23" s="18" t="s">
        <v>73</v>
      </c>
      <c r="C23" s="8"/>
      <c r="D23" s="29"/>
      <c r="E23" s="8"/>
      <c r="F23" s="8"/>
      <c r="G23" s="8">
        <v>10.0</v>
      </c>
      <c r="H23" s="4"/>
      <c r="I23" s="8"/>
      <c r="J23" s="8">
        <v>100.0</v>
      </c>
      <c r="K23" s="8"/>
      <c r="L23" s="4"/>
      <c r="M23" s="4"/>
      <c r="N23" s="4"/>
      <c r="O23" s="4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7"/>
      <c r="B24" s="18" t="s">
        <v>75</v>
      </c>
      <c r="C24" s="8"/>
      <c r="D24" s="29"/>
      <c r="E24" s="8"/>
      <c r="F24" s="8"/>
      <c r="G24" s="8"/>
      <c r="H24" s="4"/>
      <c r="I24" s="8">
        <v>20.0</v>
      </c>
      <c r="J24" s="8"/>
      <c r="K24" s="8"/>
      <c r="L24" s="4"/>
      <c r="M24" s="4"/>
      <c r="N24" s="4"/>
      <c r="O24" s="4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7"/>
      <c r="B25" s="28" t="s">
        <v>78</v>
      </c>
      <c r="C25" s="8">
        <v>20.0</v>
      </c>
      <c r="D25" s="29">
        <v>20.0</v>
      </c>
      <c r="E25" s="4"/>
      <c r="F25" s="8">
        <v>20.0</v>
      </c>
      <c r="G25" s="8">
        <v>20.0</v>
      </c>
      <c r="H25" s="8">
        <v>20.0</v>
      </c>
      <c r="I25" s="4"/>
      <c r="J25" s="4"/>
      <c r="K25" s="4"/>
      <c r="L25" s="4"/>
      <c r="M25" s="4"/>
      <c r="N25" s="4"/>
      <c r="O25" s="4">
        <f t="shared" ref="O25:O45" si="2">SUM(C25:N25)</f>
        <v>100</v>
      </c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7"/>
      <c r="B26" s="28" t="s">
        <v>83</v>
      </c>
      <c r="C26" s="8"/>
      <c r="D26" s="29"/>
      <c r="E26" s="4"/>
      <c r="F26" s="4"/>
      <c r="G26" s="4"/>
      <c r="H26" s="4"/>
      <c r="I26" s="4"/>
      <c r="J26" s="4"/>
      <c r="K26" s="8"/>
      <c r="L26" s="4"/>
      <c r="M26" s="4"/>
      <c r="N26" s="4"/>
      <c r="O26" s="4">
        <f t="shared" si="2"/>
        <v>0</v>
      </c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7"/>
      <c r="B27" s="18" t="s">
        <v>85</v>
      </c>
      <c r="C27" s="8">
        <v>20.0</v>
      </c>
      <c r="D27" s="29">
        <v>20.0</v>
      </c>
      <c r="E27" s="4"/>
      <c r="F27" s="8">
        <v>20.0</v>
      </c>
      <c r="G27" s="8">
        <v>20.0</v>
      </c>
      <c r="H27" s="8">
        <v>20.0</v>
      </c>
      <c r="I27" s="4"/>
      <c r="J27" s="8">
        <v>20.0</v>
      </c>
      <c r="K27" s="4"/>
      <c r="L27" s="4"/>
      <c r="M27" s="4"/>
      <c r="N27" s="4"/>
      <c r="O27" s="4">
        <f t="shared" si="2"/>
        <v>120</v>
      </c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7"/>
      <c r="B28" s="18" t="s">
        <v>88</v>
      </c>
      <c r="C28" s="4"/>
      <c r="D28" s="19"/>
      <c r="E28" s="8"/>
      <c r="F28" s="4"/>
      <c r="G28" s="4"/>
      <c r="H28" s="4"/>
      <c r="I28" s="4"/>
      <c r="J28" s="8">
        <v>50.0</v>
      </c>
      <c r="K28" s="8"/>
      <c r="L28" s="8"/>
      <c r="M28" s="4"/>
      <c r="N28" s="4"/>
      <c r="O28" s="4">
        <f t="shared" si="2"/>
        <v>50</v>
      </c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7"/>
      <c r="B29" s="28" t="s">
        <v>90</v>
      </c>
      <c r="C29" s="4"/>
      <c r="D29" s="29">
        <v>20.0</v>
      </c>
      <c r="E29" s="4"/>
      <c r="F29" s="8">
        <v>20.0</v>
      </c>
      <c r="G29" s="8">
        <v>20.0</v>
      </c>
      <c r="H29" s="8">
        <v>20.0</v>
      </c>
      <c r="I29" s="8">
        <v>20.0</v>
      </c>
      <c r="J29" s="4"/>
      <c r="K29" s="4"/>
      <c r="L29" s="4"/>
      <c r="M29" s="4"/>
      <c r="N29" s="4"/>
      <c r="O29" s="4">
        <f t="shared" si="2"/>
        <v>100</v>
      </c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7"/>
      <c r="B30" s="28" t="s">
        <v>92</v>
      </c>
      <c r="C30" s="8">
        <v>15.0</v>
      </c>
      <c r="D30" s="29">
        <v>15.0</v>
      </c>
      <c r="E30" s="8"/>
      <c r="F30" s="8">
        <v>15.0</v>
      </c>
      <c r="G30" s="8">
        <v>15.0</v>
      </c>
      <c r="H30" s="8">
        <v>15.0</v>
      </c>
      <c r="I30" s="8">
        <v>15.0</v>
      </c>
      <c r="J30" s="8">
        <v>100.0</v>
      </c>
      <c r="K30" s="8"/>
      <c r="L30" s="8"/>
      <c r="M30" s="4"/>
      <c r="N30" s="4"/>
      <c r="O30" s="4">
        <f t="shared" si="2"/>
        <v>190</v>
      </c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7"/>
      <c r="B31" s="28" t="s">
        <v>95</v>
      </c>
      <c r="C31" s="8"/>
      <c r="D31" s="29">
        <v>40.0</v>
      </c>
      <c r="E31" s="8"/>
      <c r="F31" s="8">
        <v>20.0</v>
      </c>
      <c r="G31" s="8">
        <v>20.0</v>
      </c>
      <c r="H31" s="8">
        <v>20.0</v>
      </c>
      <c r="I31" s="8">
        <v>20.0</v>
      </c>
      <c r="J31" s="8">
        <v>20.0</v>
      </c>
      <c r="K31" s="8"/>
      <c r="L31" s="4"/>
      <c r="M31" s="4"/>
      <c r="N31" s="4"/>
      <c r="O31" s="4">
        <f t="shared" si="2"/>
        <v>140</v>
      </c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7"/>
      <c r="B32" s="28" t="s">
        <v>97</v>
      </c>
      <c r="C32" s="4"/>
      <c r="D32" s="19"/>
      <c r="E32" s="4"/>
      <c r="F32" s="4"/>
      <c r="G32" s="4"/>
      <c r="H32" s="4"/>
      <c r="I32" s="4"/>
      <c r="J32" s="4"/>
      <c r="K32" s="4"/>
      <c r="L32" s="4"/>
      <c r="M32" s="4"/>
      <c r="N32" s="4"/>
      <c r="O32" s="4">
        <f t="shared" si="2"/>
        <v>0</v>
      </c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7"/>
      <c r="B33" s="28" t="s">
        <v>100</v>
      </c>
      <c r="C33" s="4"/>
      <c r="D33" s="19"/>
      <c r="E33" s="8"/>
      <c r="F33" s="4"/>
      <c r="G33" s="4"/>
      <c r="H33" s="4"/>
      <c r="I33" s="4"/>
      <c r="J33" s="4"/>
      <c r="K33" s="4"/>
      <c r="L33" s="4"/>
      <c r="M33" s="4"/>
      <c r="N33" s="4"/>
      <c r="O33" s="4">
        <f t="shared" si="2"/>
        <v>0</v>
      </c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7"/>
      <c r="B34" s="28" t="s">
        <v>102</v>
      </c>
      <c r="C34" s="8">
        <v>20.0</v>
      </c>
      <c r="D34" s="8">
        <v>20.0</v>
      </c>
      <c r="E34" s="8"/>
      <c r="F34" s="8">
        <v>20.0</v>
      </c>
      <c r="G34" s="8">
        <v>20.0</v>
      </c>
      <c r="H34" s="8">
        <v>20.0</v>
      </c>
      <c r="I34" s="8">
        <v>20.0</v>
      </c>
      <c r="J34" s="8">
        <v>50.0</v>
      </c>
      <c r="K34" s="8"/>
      <c r="L34" s="4"/>
      <c r="M34" s="4"/>
      <c r="N34" s="4"/>
      <c r="O34" s="4">
        <f t="shared" si="2"/>
        <v>170</v>
      </c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17"/>
      <c r="B35" s="2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>
        <f t="shared" si="2"/>
        <v>0</v>
      </c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hidden="1" customHeight="1">
      <c r="A36" s="17"/>
      <c r="B36" s="2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>
        <f t="shared" si="2"/>
        <v>0</v>
      </c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hidden="1" customHeight="1">
      <c r="A37" s="17"/>
      <c r="B37" s="2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>
        <f t="shared" si="2"/>
        <v>0</v>
      </c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hidden="1" customHeight="1">
      <c r="A38" s="17"/>
      <c r="B38" s="2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>
        <f t="shared" si="2"/>
        <v>0</v>
      </c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hidden="1" customHeight="1">
      <c r="A39" s="17"/>
      <c r="B39" s="2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>
        <f t="shared" si="2"/>
        <v>0</v>
      </c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hidden="1" customHeight="1">
      <c r="A40" s="17"/>
      <c r="B40" s="2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>
        <f t="shared" si="2"/>
        <v>0</v>
      </c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hidden="1" customHeight="1">
      <c r="A41" s="17"/>
      <c r="B41" s="2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>
        <f t="shared" si="2"/>
        <v>0</v>
      </c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hidden="1" customHeight="1">
      <c r="A42" s="17"/>
      <c r="B42" s="2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>
        <f t="shared" si="2"/>
        <v>0</v>
      </c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hidden="1" customHeight="1">
      <c r="A43" s="17"/>
      <c r="B43" s="2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>
        <f t="shared" si="2"/>
        <v>0</v>
      </c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hidden="1" customHeight="1">
      <c r="A44" s="17"/>
      <c r="B44" s="2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>
        <f t="shared" si="2"/>
        <v>0</v>
      </c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4"/>
      <c r="B45" s="14" t="s">
        <v>20</v>
      </c>
      <c r="C45" s="6">
        <f t="shared" ref="C45:N45" si="3">sum(C5:C34)</f>
        <v>235</v>
      </c>
      <c r="D45" s="6">
        <f t="shared" si="3"/>
        <v>275</v>
      </c>
      <c r="E45" s="6">
        <f t="shared" si="3"/>
        <v>0</v>
      </c>
      <c r="F45" s="6">
        <f t="shared" si="3"/>
        <v>270</v>
      </c>
      <c r="G45" s="6">
        <f t="shared" si="3"/>
        <v>290</v>
      </c>
      <c r="H45" s="6">
        <f t="shared" si="3"/>
        <v>245</v>
      </c>
      <c r="I45" s="6">
        <f t="shared" si="3"/>
        <v>235</v>
      </c>
      <c r="J45" s="6">
        <f t="shared" si="3"/>
        <v>640</v>
      </c>
      <c r="K45" s="6">
        <f t="shared" si="3"/>
        <v>0</v>
      </c>
      <c r="L45" s="6">
        <f t="shared" si="3"/>
        <v>0</v>
      </c>
      <c r="M45" s="6">
        <f t="shared" si="3"/>
        <v>0</v>
      </c>
      <c r="N45" s="6">
        <f t="shared" si="3"/>
        <v>0</v>
      </c>
      <c r="O45" s="6">
        <f t="shared" si="2"/>
        <v>2190</v>
      </c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3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6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3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6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11" t="s">
        <v>4</v>
      </c>
      <c r="B48" s="2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6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14" t="s">
        <v>5</v>
      </c>
      <c r="B49" s="14" t="s">
        <v>19</v>
      </c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 t="s">
        <v>20</v>
      </c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17"/>
      <c r="B50" s="36" t="s">
        <v>122</v>
      </c>
      <c r="C50" s="8"/>
      <c r="D50" s="8">
        <v>10.0</v>
      </c>
      <c r="E50" s="8"/>
      <c r="F50" s="8"/>
      <c r="G50" s="8"/>
      <c r="H50" s="8">
        <v>10.0</v>
      </c>
      <c r="I50" s="8"/>
      <c r="J50" s="8">
        <v>10.0</v>
      </c>
      <c r="K50" s="4"/>
      <c r="L50" s="8"/>
      <c r="M50" s="4"/>
      <c r="N50" s="4"/>
      <c r="O50" s="6">
        <f t="shared" ref="O50:O76" si="4">SUM(C50:N50)</f>
        <v>30</v>
      </c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17"/>
      <c r="B51" s="37" t="s">
        <v>123</v>
      </c>
      <c r="C51" s="4"/>
      <c r="D51" s="4"/>
      <c r="E51" s="4"/>
      <c r="F51" s="4"/>
      <c r="G51" s="4"/>
      <c r="H51" s="4"/>
      <c r="I51" s="4"/>
      <c r="J51" s="8">
        <v>50.0</v>
      </c>
      <c r="K51" s="4"/>
      <c r="L51" s="4"/>
      <c r="M51" s="4"/>
      <c r="N51" s="4"/>
      <c r="O51" s="6">
        <f t="shared" si="4"/>
        <v>50</v>
      </c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17"/>
      <c r="B52" s="37" t="s">
        <v>124</v>
      </c>
      <c r="C52" s="8">
        <v>50.0</v>
      </c>
      <c r="D52" s="8">
        <v>50.0</v>
      </c>
      <c r="E52" s="8"/>
      <c r="F52" s="8">
        <v>50.0</v>
      </c>
      <c r="G52" s="8">
        <v>50.0</v>
      </c>
      <c r="H52" s="8">
        <v>50.0</v>
      </c>
      <c r="I52" s="8">
        <v>50.0</v>
      </c>
      <c r="J52" s="8">
        <v>50.0</v>
      </c>
      <c r="K52" s="8"/>
      <c r="L52" s="8"/>
      <c r="M52" s="4"/>
      <c r="N52" s="4"/>
      <c r="O52" s="6">
        <f t="shared" si="4"/>
        <v>350</v>
      </c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17"/>
      <c r="B53" s="37" t="s">
        <v>125</v>
      </c>
      <c r="C53" s="8"/>
      <c r="D53" s="8"/>
      <c r="E53" s="8"/>
      <c r="F53" s="8"/>
      <c r="G53" s="8"/>
      <c r="H53" s="4"/>
      <c r="I53" s="8"/>
      <c r="J53" s="8"/>
      <c r="K53" s="8"/>
      <c r="L53" s="4"/>
      <c r="M53" s="4"/>
      <c r="N53" s="4"/>
      <c r="O53" s="6">
        <f t="shared" si="4"/>
        <v>0</v>
      </c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17"/>
      <c r="B54" s="36" t="s">
        <v>126</v>
      </c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6">
        <f t="shared" si="4"/>
        <v>0</v>
      </c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17"/>
      <c r="B55" s="37" t="s">
        <v>127</v>
      </c>
      <c r="C55" s="8">
        <v>20.0</v>
      </c>
      <c r="D55" s="8">
        <v>20.0</v>
      </c>
      <c r="E55" s="8"/>
      <c r="F55" s="8">
        <v>20.0</v>
      </c>
      <c r="G55" s="4"/>
      <c r="H55" s="8">
        <v>20.0</v>
      </c>
      <c r="I55" s="8">
        <v>20.0</v>
      </c>
      <c r="J55" s="8">
        <v>20.0</v>
      </c>
      <c r="K55" s="8"/>
      <c r="L55" s="8"/>
      <c r="M55" s="4"/>
      <c r="N55" s="4"/>
      <c r="O55" s="6">
        <f t="shared" si="4"/>
        <v>120</v>
      </c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17"/>
      <c r="B56" s="36" t="s">
        <v>128</v>
      </c>
      <c r="C56" s="8">
        <v>20.0</v>
      </c>
      <c r="D56" s="8">
        <v>20.0</v>
      </c>
      <c r="E56" s="4"/>
      <c r="F56" s="8">
        <v>20.0</v>
      </c>
      <c r="G56" s="8">
        <v>20.0</v>
      </c>
      <c r="H56" s="8">
        <v>20.0</v>
      </c>
      <c r="I56" s="4"/>
      <c r="J56" s="8">
        <v>10.0</v>
      </c>
      <c r="K56" s="4"/>
      <c r="L56" s="8"/>
      <c r="M56" s="4"/>
      <c r="N56" s="4"/>
      <c r="O56" s="6">
        <f t="shared" si="4"/>
        <v>110</v>
      </c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17"/>
      <c r="B57" s="37" t="s">
        <v>129</v>
      </c>
      <c r="C57" s="8"/>
      <c r="D57" s="8"/>
      <c r="E57" s="8"/>
      <c r="F57" s="8"/>
      <c r="G57" s="4"/>
      <c r="H57" s="4"/>
      <c r="I57" s="4"/>
      <c r="J57" s="8"/>
      <c r="K57" s="4"/>
      <c r="L57" s="4"/>
      <c r="M57" s="4"/>
      <c r="N57" s="4"/>
      <c r="O57" s="6">
        <f t="shared" si="4"/>
        <v>0</v>
      </c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17"/>
      <c r="B58" s="36" t="s">
        <v>130</v>
      </c>
      <c r="C58" s="8">
        <v>50.0</v>
      </c>
      <c r="D58" s="8">
        <v>50.0</v>
      </c>
      <c r="E58" s="4"/>
      <c r="F58" s="8">
        <v>50.0</v>
      </c>
      <c r="G58" s="8">
        <v>50.0</v>
      </c>
      <c r="H58" s="8">
        <v>10.0</v>
      </c>
      <c r="I58" s="8">
        <v>50.0</v>
      </c>
      <c r="J58" s="4"/>
      <c r="K58" s="4"/>
      <c r="L58" s="4"/>
      <c r="M58" s="4"/>
      <c r="N58" s="4"/>
      <c r="O58" s="6">
        <f t="shared" si="4"/>
        <v>260</v>
      </c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17"/>
      <c r="B59" s="37" t="s">
        <v>131</v>
      </c>
      <c r="C59" s="8">
        <v>10.0</v>
      </c>
      <c r="D59" s="8">
        <v>10.0</v>
      </c>
      <c r="E59" s="8"/>
      <c r="F59" s="8">
        <v>10.0</v>
      </c>
      <c r="G59" s="8">
        <v>10.0</v>
      </c>
      <c r="H59" s="8">
        <v>10.0</v>
      </c>
      <c r="I59" s="8">
        <v>10.0</v>
      </c>
      <c r="J59" s="8">
        <v>10.0</v>
      </c>
      <c r="K59" s="4"/>
      <c r="L59" s="8"/>
      <c r="M59" s="4"/>
      <c r="N59" s="4"/>
      <c r="O59" s="6">
        <f t="shared" si="4"/>
        <v>70</v>
      </c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17"/>
      <c r="B60" s="36" t="s">
        <v>133</v>
      </c>
      <c r="C60" s="8"/>
      <c r="D60" s="8"/>
      <c r="E60" s="4"/>
      <c r="F60" s="8">
        <v>25.0</v>
      </c>
      <c r="G60" s="8">
        <v>25.0</v>
      </c>
      <c r="H60" s="4"/>
      <c r="I60" s="4"/>
      <c r="J60" s="4"/>
      <c r="K60" s="4"/>
      <c r="L60" s="4"/>
      <c r="M60" s="4"/>
      <c r="N60" s="4"/>
      <c r="O60" s="6">
        <f t="shared" si="4"/>
        <v>50</v>
      </c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17"/>
      <c r="B61" s="37" t="s">
        <v>134</v>
      </c>
      <c r="C61" s="8">
        <v>10.0</v>
      </c>
      <c r="D61" s="8">
        <v>10.0</v>
      </c>
      <c r="E61" s="4"/>
      <c r="F61" s="8">
        <v>10.0</v>
      </c>
      <c r="G61" s="8">
        <v>10.0</v>
      </c>
      <c r="H61" s="4"/>
      <c r="I61" s="8">
        <v>10.0</v>
      </c>
      <c r="J61" s="8">
        <v>20.0</v>
      </c>
      <c r="K61" s="4"/>
      <c r="L61" s="4"/>
      <c r="M61" s="4"/>
      <c r="N61" s="4"/>
      <c r="O61" s="6">
        <f t="shared" si="4"/>
        <v>70</v>
      </c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17"/>
      <c r="B62" s="36" t="s">
        <v>135</v>
      </c>
      <c r="C62" s="8">
        <v>50.0</v>
      </c>
      <c r="D62" s="8">
        <v>50.0</v>
      </c>
      <c r="E62" s="4"/>
      <c r="F62" s="8">
        <v>50.0</v>
      </c>
      <c r="G62" s="8">
        <v>50.0</v>
      </c>
      <c r="H62" s="8">
        <v>50.0</v>
      </c>
      <c r="I62" s="8">
        <v>50.0</v>
      </c>
      <c r="J62" s="4"/>
      <c r="K62" s="4"/>
      <c r="L62" s="4"/>
      <c r="M62" s="4"/>
      <c r="N62" s="4"/>
      <c r="O62" s="6">
        <f t="shared" si="4"/>
        <v>300</v>
      </c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17"/>
      <c r="B63" s="36" t="s">
        <v>136</v>
      </c>
      <c r="C63" s="8">
        <v>50.0</v>
      </c>
      <c r="D63" s="8"/>
      <c r="E63" s="4"/>
      <c r="F63" s="8">
        <v>50.0</v>
      </c>
      <c r="G63" s="4"/>
      <c r="H63" s="8">
        <v>50.0</v>
      </c>
      <c r="I63" s="4"/>
      <c r="J63" s="8">
        <v>50.0</v>
      </c>
      <c r="K63" s="4"/>
      <c r="L63" s="4"/>
      <c r="M63" s="4"/>
      <c r="N63" s="4"/>
      <c r="O63" s="6">
        <f t="shared" si="4"/>
        <v>200</v>
      </c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17"/>
      <c r="B64" s="37" t="s">
        <v>138</v>
      </c>
      <c r="C64" s="4"/>
      <c r="D64" s="8"/>
      <c r="E64" s="4"/>
      <c r="F64" s="4"/>
      <c r="G64" s="4"/>
      <c r="H64" s="4"/>
      <c r="I64" s="4"/>
      <c r="J64" s="4"/>
      <c r="K64" s="4"/>
      <c r="L64" s="4"/>
      <c r="M64" s="4"/>
      <c r="N64" s="4"/>
      <c r="O64" s="6">
        <f t="shared" si="4"/>
        <v>0</v>
      </c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17"/>
      <c r="B65" s="36" t="s">
        <v>139</v>
      </c>
      <c r="C65" s="8"/>
      <c r="D65" s="8"/>
      <c r="E65" s="4"/>
      <c r="F65" s="4"/>
      <c r="G65" s="4"/>
      <c r="H65" s="4"/>
      <c r="I65" s="8"/>
      <c r="J65" s="4"/>
      <c r="K65" s="8"/>
      <c r="L65" s="4"/>
      <c r="M65" s="4"/>
      <c r="N65" s="4"/>
      <c r="O65" s="6">
        <f t="shared" si="4"/>
        <v>0</v>
      </c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17"/>
      <c r="B66" s="37" t="s">
        <v>140</v>
      </c>
      <c r="C66" s="8"/>
      <c r="D66" s="8"/>
      <c r="E66" s="4"/>
      <c r="F66" s="4"/>
      <c r="G66" s="4"/>
      <c r="H66" s="4"/>
      <c r="I66" s="8"/>
      <c r="J66" s="8"/>
      <c r="K66" s="4"/>
      <c r="L66" s="8"/>
      <c r="M66" s="4"/>
      <c r="N66" s="4"/>
      <c r="O66" s="6">
        <f t="shared" si="4"/>
        <v>0</v>
      </c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17"/>
      <c r="B67" s="36" t="s">
        <v>141</v>
      </c>
      <c r="C67" s="8">
        <v>15.0</v>
      </c>
      <c r="D67" s="8">
        <v>15.0</v>
      </c>
      <c r="E67" s="8"/>
      <c r="F67" s="8">
        <v>15.0</v>
      </c>
      <c r="G67" s="8">
        <v>15.0</v>
      </c>
      <c r="H67" s="8">
        <v>15.0</v>
      </c>
      <c r="I67" s="8">
        <v>15.0</v>
      </c>
      <c r="J67" s="8">
        <v>50.0</v>
      </c>
      <c r="K67" s="8"/>
      <c r="L67" s="8"/>
      <c r="M67" s="4"/>
      <c r="N67" s="4"/>
      <c r="O67" s="6">
        <f t="shared" si="4"/>
        <v>140</v>
      </c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17"/>
      <c r="B68" s="2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6">
        <f t="shared" si="4"/>
        <v>0</v>
      </c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hidden="1" customHeight="1">
      <c r="A69" s="17"/>
      <c r="B69" s="2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6">
        <f t="shared" si="4"/>
        <v>0</v>
      </c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hidden="1" customHeight="1">
      <c r="A70" s="17"/>
      <c r="B70" s="2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6">
        <f t="shared" si="4"/>
        <v>0</v>
      </c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hidden="1" customHeight="1">
      <c r="A71" s="17"/>
      <c r="B71" s="2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6">
        <f t="shared" si="4"/>
        <v>0</v>
      </c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hidden="1" customHeight="1">
      <c r="A72" s="17"/>
      <c r="B72" s="2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6">
        <f t="shared" si="4"/>
        <v>0</v>
      </c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hidden="1" customHeight="1">
      <c r="A73" s="17"/>
      <c r="B73" s="2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6">
        <f t="shared" si="4"/>
        <v>0</v>
      </c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hidden="1" customHeight="1">
      <c r="A74" s="17"/>
      <c r="B74" s="2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6">
        <f t="shared" si="4"/>
        <v>0</v>
      </c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hidden="1" customHeight="1">
      <c r="A75" s="17"/>
      <c r="B75" s="2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6">
        <f t="shared" si="4"/>
        <v>0</v>
      </c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hidden="1" customHeight="1">
      <c r="A76" s="17"/>
      <c r="B76" s="2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6">
        <f t="shared" si="4"/>
        <v>0</v>
      </c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hidden="1" customHeight="1">
      <c r="A77" s="17"/>
      <c r="B77" s="1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6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14"/>
      <c r="B78" s="14" t="s">
        <v>20</v>
      </c>
      <c r="C78" s="6">
        <f>SUM(C51:C77)</f>
        <v>275</v>
      </c>
      <c r="D78" s="10">
        <v>235.0</v>
      </c>
      <c r="E78" s="6">
        <f t="shared" ref="E78:I78" si="5">SUM(E51:E77)</f>
        <v>0</v>
      </c>
      <c r="F78" s="6">
        <f t="shared" si="5"/>
        <v>300</v>
      </c>
      <c r="G78" s="6">
        <f t="shared" si="5"/>
        <v>230</v>
      </c>
      <c r="H78" s="6">
        <f t="shared" si="5"/>
        <v>225</v>
      </c>
      <c r="I78" s="6">
        <f t="shared" si="5"/>
        <v>205</v>
      </c>
      <c r="J78" s="6">
        <f>270</f>
        <v>270</v>
      </c>
      <c r="K78" s="6">
        <f t="shared" ref="K78:N78" si="6">SUM(K51:K77)</f>
        <v>0</v>
      </c>
      <c r="L78" s="6">
        <f t="shared" si="6"/>
        <v>0</v>
      </c>
      <c r="M78" s="6">
        <f t="shared" si="6"/>
        <v>0</v>
      </c>
      <c r="N78" s="6">
        <f t="shared" si="6"/>
        <v>0</v>
      </c>
      <c r="O78" s="6">
        <f>SUM(C78:N78)</f>
        <v>1740</v>
      </c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38" t="s">
        <v>144</v>
      </c>
      <c r="D80" s="39"/>
      <c r="E80" s="39"/>
      <c r="F80" s="38" t="s">
        <v>145</v>
      </c>
      <c r="G80" s="39"/>
      <c r="H80" s="39"/>
      <c r="I80" s="38" t="s">
        <v>146</v>
      </c>
      <c r="J80" s="39"/>
      <c r="K80" s="4"/>
      <c r="L80" s="4"/>
      <c r="M80" s="4"/>
      <c r="N80" s="4"/>
      <c r="O80" s="4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39"/>
      <c r="D81" s="39"/>
      <c r="E81" s="39"/>
      <c r="F81" s="42"/>
      <c r="G81" s="39"/>
      <c r="H81" s="39"/>
      <c r="I81" s="42"/>
      <c r="J81" s="39"/>
      <c r="K81" s="4"/>
      <c r="L81" s="4"/>
      <c r="M81" s="4"/>
      <c r="N81" s="4"/>
      <c r="O81" s="4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39"/>
      <c r="D82" s="39"/>
      <c r="E82" s="39"/>
      <c r="F82" s="42"/>
      <c r="G82" s="39"/>
      <c r="H82" s="39"/>
      <c r="I82" s="42"/>
      <c r="J82" s="39"/>
      <c r="K82" s="4"/>
      <c r="L82" s="4"/>
      <c r="M82" s="4"/>
      <c r="N82" s="4"/>
      <c r="O82" s="4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55" t="s">
        <v>147</v>
      </c>
      <c r="D83" s="39"/>
      <c r="E83" s="39"/>
      <c r="F83" s="56" t="s">
        <v>153</v>
      </c>
      <c r="G83" s="39"/>
      <c r="H83" s="39"/>
      <c r="I83" s="46" t="s">
        <v>149</v>
      </c>
      <c r="J83" s="39"/>
      <c r="K83" s="4"/>
      <c r="L83" s="4"/>
      <c r="M83" s="4"/>
      <c r="N83" s="4"/>
      <c r="O83" s="4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57" t="s">
        <v>150</v>
      </c>
      <c r="D84" s="39"/>
      <c r="E84" s="39"/>
      <c r="F84" s="57" t="s">
        <v>151</v>
      </c>
      <c r="G84" s="39"/>
      <c r="H84" s="39"/>
      <c r="I84" s="57" t="s">
        <v>152</v>
      </c>
      <c r="J84" s="39"/>
      <c r="K84" s="4"/>
      <c r="L84" s="4"/>
      <c r="M84" s="4"/>
      <c r="N84" s="4"/>
      <c r="O84" s="4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58" t="s">
        <v>1</v>
      </c>
      <c r="C87" s="59"/>
      <c r="D87" s="59"/>
      <c r="E87" s="59"/>
      <c r="F87" s="59"/>
      <c r="G87" s="59"/>
      <c r="H87" s="59"/>
      <c r="I87" s="59"/>
      <c r="J87" s="59"/>
      <c r="K87" s="59"/>
      <c r="L87" s="59"/>
      <c r="M87" s="59"/>
      <c r="N87" s="59"/>
      <c r="O87" s="60" t="s">
        <v>20</v>
      </c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61" t="s">
        <v>154</v>
      </c>
      <c r="C88" s="59"/>
      <c r="D88" s="59"/>
      <c r="E88" s="59"/>
      <c r="F88" s="59"/>
      <c r="G88" s="59"/>
      <c r="H88" s="59"/>
      <c r="I88" s="59"/>
      <c r="J88" s="59"/>
      <c r="K88" s="59"/>
      <c r="L88" s="59"/>
      <c r="M88" s="59"/>
      <c r="N88" s="59"/>
      <c r="O88" s="62">
        <f t="shared" ref="O88:O89" si="7">SUM(C88:N88)</f>
        <v>0</v>
      </c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61" t="s">
        <v>155</v>
      </c>
      <c r="C89" s="59"/>
      <c r="D89" s="59"/>
      <c r="E89" s="59"/>
      <c r="F89" s="59"/>
      <c r="G89" s="59"/>
      <c r="H89" s="59"/>
      <c r="I89" s="59"/>
      <c r="J89" s="59"/>
      <c r="K89" s="59"/>
      <c r="L89" s="59"/>
      <c r="M89" s="59"/>
      <c r="N89" s="59"/>
      <c r="O89" s="62">
        <f t="shared" si="7"/>
        <v>0</v>
      </c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63" t="s">
        <v>156</v>
      </c>
      <c r="C90" s="62">
        <f t="shared" ref="C90:N90" si="8">sum(C88:C89)</f>
        <v>0</v>
      </c>
      <c r="D90" s="62">
        <f t="shared" si="8"/>
        <v>0</v>
      </c>
      <c r="E90" s="62">
        <f t="shared" si="8"/>
        <v>0</v>
      </c>
      <c r="F90" s="62">
        <f t="shared" si="8"/>
        <v>0</v>
      </c>
      <c r="G90" s="62">
        <f t="shared" si="8"/>
        <v>0</v>
      </c>
      <c r="H90" s="62">
        <f t="shared" si="8"/>
        <v>0</v>
      </c>
      <c r="I90" s="62">
        <f t="shared" si="8"/>
        <v>0</v>
      </c>
      <c r="J90" s="62">
        <f t="shared" si="8"/>
        <v>0</v>
      </c>
      <c r="K90" s="62">
        <f t="shared" si="8"/>
        <v>0</v>
      </c>
      <c r="L90" s="62">
        <f t="shared" si="8"/>
        <v>0</v>
      </c>
      <c r="M90" s="62">
        <f t="shared" si="8"/>
        <v>0</v>
      </c>
      <c r="N90" s="62">
        <f t="shared" si="8"/>
        <v>0</v>
      </c>
      <c r="O90" s="64">
        <f>sum(C90:N90)</f>
        <v>0</v>
      </c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65" t="s">
        <v>157</v>
      </c>
      <c r="C93" s="66"/>
      <c r="D93" s="66"/>
      <c r="E93" s="66"/>
      <c r="F93" s="66"/>
      <c r="G93" s="66"/>
      <c r="H93" s="66"/>
      <c r="I93" s="66"/>
      <c r="J93" s="66"/>
      <c r="K93" s="66"/>
      <c r="L93" s="66"/>
      <c r="M93" s="66"/>
      <c r="N93" s="66"/>
      <c r="O93" s="67" t="s">
        <v>20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68" t="s">
        <v>156</v>
      </c>
      <c r="C94" s="66">
        <f t="shared" ref="C94:N94" si="9">C129+C154</f>
        <v>790</v>
      </c>
      <c r="D94" s="66">
        <f t="shared" si="9"/>
        <v>620</v>
      </c>
      <c r="E94" s="66">
        <f t="shared" si="9"/>
        <v>0</v>
      </c>
      <c r="F94" s="66">
        <f t="shared" si="9"/>
        <v>890</v>
      </c>
      <c r="G94" s="66">
        <f t="shared" si="9"/>
        <v>0</v>
      </c>
      <c r="H94" s="66">
        <f t="shared" si="9"/>
        <v>235</v>
      </c>
      <c r="I94" s="66">
        <f t="shared" si="9"/>
        <v>0</v>
      </c>
      <c r="J94" s="66">
        <f t="shared" si="9"/>
        <v>0</v>
      </c>
      <c r="K94" s="66">
        <f t="shared" si="9"/>
        <v>0</v>
      </c>
      <c r="L94" s="66">
        <f t="shared" si="9"/>
        <v>0</v>
      </c>
      <c r="M94" s="66">
        <f t="shared" si="9"/>
        <v>0</v>
      </c>
      <c r="N94" s="66">
        <f t="shared" si="9"/>
        <v>0</v>
      </c>
      <c r="O94" s="69">
        <f>sum(C94:N94)</f>
        <v>2535</v>
      </c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70" t="s">
        <v>158</v>
      </c>
      <c r="B96" s="71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72" t="s">
        <v>157</v>
      </c>
      <c r="B97" s="73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11" t="s">
        <v>4</v>
      </c>
      <c r="B98" s="71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74" t="s">
        <v>5</v>
      </c>
      <c r="B99" s="74" t="s">
        <v>6</v>
      </c>
      <c r="C99" s="75" t="s">
        <v>7</v>
      </c>
      <c r="D99" s="75" t="s">
        <v>8</v>
      </c>
      <c r="E99" s="75" t="s">
        <v>9</v>
      </c>
      <c r="F99" s="75" t="s">
        <v>10</v>
      </c>
      <c r="G99" s="75" t="s">
        <v>11</v>
      </c>
      <c r="H99" s="75" t="s">
        <v>12</v>
      </c>
      <c r="I99" s="75" t="s">
        <v>13</v>
      </c>
      <c r="J99" s="75" t="s">
        <v>14</v>
      </c>
      <c r="K99" s="75" t="s">
        <v>15</v>
      </c>
      <c r="L99" s="75" t="s">
        <v>16</v>
      </c>
      <c r="M99" s="75" t="s">
        <v>17</v>
      </c>
      <c r="N99" s="75" t="s">
        <v>18</v>
      </c>
      <c r="O99" s="75" t="s">
        <v>20</v>
      </c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76"/>
      <c r="B100" s="18" t="s">
        <v>21</v>
      </c>
      <c r="C100" s="77">
        <v>20.0</v>
      </c>
      <c r="D100" s="77"/>
      <c r="E100" s="77"/>
      <c r="F100" s="77"/>
      <c r="G100" s="77"/>
      <c r="H100" s="77"/>
      <c r="I100" s="77"/>
      <c r="J100" s="77"/>
      <c r="K100" s="77"/>
      <c r="L100" s="77"/>
      <c r="M100" s="77"/>
      <c r="N100" s="77"/>
      <c r="O100" s="78">
        <f>SUM(C100:N100)</f>
        <v>20</v>
      </c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76"/>
      <c r="B101" s="18" t="s">
        <v>24</v>
      </c>
      <c r="C101" s="77">
        <v>20.0</v>
      </c>
      <c r="D101" s="77"/>
      <c r="E101" s="77"/>
      <c r="F101" s="77">
        <v>20.0</v>
      </c>
      <c r="G101" s="77"/>
      <c r="H101" s="77"/>
      <c r="I101" s="77"/>
      <c r="J101" s="77"/>
      <c r="K101" s="77"/>
      <c r="L101" s="77"/>
      <c r="M101" s="77"/>
      <c r="N101" s="77"/>
      <c r="O101" s="78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76"/>
      <c r="B102" s="28" t="s">
        <v>29</v>
      </c>
      <c r="C102" s="77">
        <v>20.0</v>
      </c>
      <c r="D102" s="77">
        <v>20.0</v>
      </c>
      <c r="E102" s="77"/>
      <c r="F102" s="77">
        <v>20.0</v>
      </c>
      <c r="G102" s="77"/>
      <c r="H102" s="77"/>
      <c r="I102" s="77"/>
      <c r="J102" s="77"/>
      <c r="K102" s="77"/>
      <c r="L102" s="77"/>
      <c r="M102" s="77"/>
      <c r="N102" s="77"/>
      <c r="O102" s="78">
        <f t="shared" ref="O102:O108" si="10">SUM(C102:N102)</f>
        <v>60</v>
      </c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76"/>
      <c r="B103" s="28" t="s">
        <v>32</v>
      </c>
      <c r="C103" s="77">
        <v>30.0</v>
      </c>
      <c r="D103" s="77">
        <v>30.0</v>
      </c>
      <c r="E103" s="77"/>
      <c r="F103" s="77">
        <v>30.0</v>
      </c>
      <c r="G103" s="77"/>
      <c r="H103" s="77"/>
      <c r="I103" s="77"/>
      <c r="J103" s="77"/>
      <c r="K103" s="77"/>
      <c r="L103" s="77"/>
      <c r="M103" s="77"/>
      <c r="N103" s="77"/>
      <c r="O103" s="78">
        <f t="shared" si="10"/>
        <v>90</v>
      </c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76"/>
      <c r="B104" s="28" t="s">
        <v>35</v>
      </c>
      <c r="C104" s="77"/>
      <c r="D104" s="77">
        <v>10.0</v>
      </c>
      <c r="E104" s="77"/>
      <c r="F104" s="77"/>
      <c r="G104" s="77"/>
      <c r="H104" s="77"/>
      <c r="I104" s="77"/>
      <c r="J104" s="77"/>
      <c r="K104" s="77"/>
      <c r="L104" s="77"/>
      <c r="M104" s="77"/>
      <c r="N104" s="77"/>
      <c r="O104" s="78">
        <f t="shared" si="10"/>
        <v>10</v>
      </c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76"/>
      <c r="B105" s="28" t="s">
        <v>38</v>
      </c>
      <c r="C105" s="77">
        <v>20.0</v>
      </c>
      <c r="D105" s="77">
        <v>20.0</v>
      </c>
      <c r="E105" s="77"/>
      <c r="F105" s="77">
        <v>10.0</v>
      </c>
      <c r="G105" s="77"/>
      <c r="H105" s="77"/>
      <c r="I105" s="77"/>
      <c r="J105" s="77"/>
      <c r="K105" s="77"/>
      <c r="L105" s="77"/>
      <c r="M105" s="77"/>
      <c r="N105" s="77"/>
      <c r="O105" s="78">
        <f t="shared" si="10"/>
        <v>50</v>
      </c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76"/>
      <c r="B106" s="28" t="s">
        <v>40</v>
      </c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8">
        <f t="shared" si="10"/>
        <v>0</v>
      </c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76"/>
      <c r="B107" s="28" t="s">
        <v>43</v>
      </c>
      <c r="C107" s="77">
        <v>50.0</v>
      </c>
      <c r="D107" s="77"/>
      <c r="E107" s="77"/>
      <c r="F107" s="77">
        <v>50.0</v>
      </c>
      <c r="G107" s="77"/>
      <c r="H107" s="77"/>
      <c r="I107" s="77"/>
      <c r="J107" s="77"/>
      <c r="K107" s="77"/>
      <c r="L107" s="77"/>
      <c r="M107" s="77"/>
      <c r="N107" s="77"/>
      <c r="O107" s="78">
        <f t="shared" si="10"/>
        <v>100</v>
      </c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76"/>
      <c r="B108" s="28" t="s">
        <v>45</v>
      </c>
      <c r="C108" s="77"/>
      <c r="D108" s="77"/>
      <c r="E108" s="77"/>
      <c r="F108" s="77">
        <v>25.0</v>
      </c>
      <c r="G108" s="77"/>
      <c r="H108" s="77"/>
      <c r="I108" s="77"/>
      <c r="J108" s="77"/>
      <c r="K108" s="77"/>
      <c r="L108" s="77"/>
      <c r="M108" s="77"/>
      <c r="N108" s="77"/>
      <c r="O108" s="78">
        <f t="shared" si="10"/>
        <v>25</v>
      </c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76"/>
      <c r="B109" s="18" t="s">
        <v>48</v>
      </c>
      <c r="C109" s="77">
        <v>10.0</v>
      </c>
      <c r="D109" s="77"/>
      <c r="E109" s="77"/>
      <c r="F109" s="77"/>
      <c r="G109" s="77"/>
      <c r="H109" s="77"/>
      <c r="I109" s="77"/>
      <c r="J109" s="77"/>
      <c r="K109" s="77"/>
      <c r="L109" s="77"/>
      <c r="M109" s="77"/>
      <c r="N109" s="77"/>
      <c r="O109" s="78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76"/>
      <c r="B110" s="28" t="s">
        <v>51</v>
      </c>
      <c r="C110" s="77">
        <v>50.0</v>
      </c>
      <c r="D110" s="77">
        <v>50.0</v>
      </c>
      <c r="E110" s="77"/>
      <c r="F110" s="77">
        <v>50.0</v>
      </c>
      <c r="G110" s="77"/>
      <c r="H110" s="77"/>
      <c r="I110" s="77"/>
      <c r="J110" s="77"/>
      <c r="K110" s="77"/>
      <c r="L110" s="77"/>
      <c r="M110" s="77"/>
      <c r="N110" s="77"/>
      <c r="O110" s="78">
        <f t="shared" ref="O110:O114" si="11">SUM(C110:N110)</f>
        <v>150</v>
      </c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76"/>
      <c r="B111" s="28" t="s">
        <v>54</v>
      </c>
      <c r="C111" s="77">
        <v>50.0</v>
      </c>
      <c r="D111" s="77"/>
      <c r="E111" s="77"/>
      <c r="F111" s="77">
        <v>50.0</v>
      </c>
      <c r="G111" s="77"/>
      <c r="H111" s="77"/>
      <c r="I111" s="77"/>
      <c r="J111" s="77"/>
      <c r="K111" s="77"/>
      <c r="L111" s="77"/>
      <c r="M111" s="77"/>
      <c r="N111" s="77"/>
      <c r="O111" s="78">
        <f t="shared" si="11"/>
        <v>100</v>
      </c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76"/>
      <c r="B112" s="28" t="s">
        <v>56</v>
      </c>
      <c r="C112" s="77"/>
      <c r="D112" s="77"/>
      <c r="E112" s="77"/>
      <c r="F112" s="77"/>
      <c r="G112" s="77"/>
      <c r="H112" s="77"/>
      <c r="I112" s="77"/>
      <c r="J112" s="77"/>
      <c r="K112" s="77"/>
      <c r="L112" s="77"/>
      <c r="M112" s="77"/>
      <c r="N112" s="77"/>
      <c r="O112" s="78">
        <f t="shared" si="11"/>
        <v>0</v>
      </c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76"/>
      <c r="B113" s="28" t="s">
        <v>59</v>
      </c>
      <c r="C113" s="77"/>
      <c r="D113" s="77"/>
      <c r="E113" s="77"/>
      <c r="F113" s="77"/>
      <c r="G113" s="77"/>
      <c r="H113" s="77"/>
      <c r="I113" s="77"/>
      <c r="J113" s="77"/>
      <c r="K113" s="77"/>
      <c r="L113" s="77"/>
      <c r="M113" s="77"/>
      <c r="N113" s="77"/>
      <c r="O113" s="78">
        <f t="shared" si="11"/>
        <v>0</v>
      </c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76"/>
      <c r="B114" s="28" t="s">
        <v>65</v>
      </c>
      <c r="C114" s="77">
        <v>10.0</v>
      </c>
      <c r="D114" s="77">
        <v>10.0</v>
      </c>
      <c r="E114" s="77"/>
      <c r="F114" s="77">
        <v>10.0</v>
      </c>
      <c r="G114" s="77"/>
      <c r="H114" s="77"/>
      <c r="I114" s="77"/>
      <c r="J114" s="77"/>
      <c r="K114" s="77"/>
      <c r="L114" s="77"/>
      <c r="M114" s="77"/>
      <c r="N114" s="77"/>
      <c r="O114" s="78">
        <f t="shared" si="11"/>
        <v>30</v>
      </c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76"/>
      <c r="B115" s="18" t="s">
        <v>159</v>
      </c>
      <c r="C115" s="77">
        <v>20.0</v>
      </c>
      <c r="D115" s="77">
        <v>20.0</v>
      </c>
      <c r="E115" s="77"/>
      <c r="F115" s="77"/>
      <c r="G115" s="77"/>
      <c r="H115" s="77"/>
      <c r="I115" s="77"/>
      <c r="J115" s="77"/>
      <c r="K115" s="77"/>
      <c r="L115" s="77"/>
      <c r="M115" s="77"/>
      <c r="N115" s="77"/>
      <c r="O115" s="78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76"/>
      <c r="B116" s="28" t="s">
        <v>67</v>
      </c>
      <c r="C116" s="77"/>
      <c r="D116" s="77"/>
      <c r="E116" s="77"/>
      <c r="F116" s="77">
        <v>20.0</v>
      </c>
      <c r="G116" s="77"/>
      <c r="H116" s="77"/>
      <c r="I116" s="77"/>
      <c r="J116" s="77"/>
      <c r="K116" s="77"/>
      <c r="L116" s="77"/>
      <c r="M116" s="77"/>
      <c r="N116" s="77"/>
      <c r="O116" s="78">
        <f t="shared" ref="O116:O119" si="12">SUM(C116:N116)</f>
        <v>20</v>
      </c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76"/>
      <c r="B117" s="28" t="s">
        <v>70</v>
      </c>
      <c r="C117" s="77"/>
      <c r="D117" s="77"/>
      <c r="E117" s="77"/>
      <c r="F117" s="77"/>
      <c r="G117" s="77"/>
      <c r="H117" s="77"/>
      <c r="I117" s="77"/>
      <c r="J117" s="77"/>
      <c r="K117" s="77"/>
      <c r="L117" s="77"/>
      <c r="M117" s="77"/>
      <c r="N117" s="77"/>
      <c r="O117" s="78">
        <f t="shared" si="12"/>
        <v>0</v>
      </c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76"/>
      <c r="B118" s="28" t="s">
        <v>78</v>
      </c>
      <c r="C118" s="77">
        <v>20.0</v>
      </c>
      <c r="D118" s="77">
        <v>20.0</v>
      </c>
      <c r="E118" s="77"/>
      <c r="F118" s="77">
        <v>20.0</v>
      </c>
      <c r="G118" s="77"/>
      <c r="H118" s="77"/>
      <c r="I118" s="77"/>
      <c r="J118" s="77"/>
      <c r="K118" s="77"/>
      <c r="L118" s="77"/>
      <c r="M118" s="77"/>
      <c r="N118" s="77"/>
      <c r="O118" s="78">
        <f t="shared" si="12"/>
        <v>60</v>
      </c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76"/>
      <c r="B119" s="28" t="s">
        <v>83</v>
      </c>
      <c r="C119" s="77"/>
      <c r="D119" s="77"/>
      <c r="E119" s="77"/>
      <c r="F119" s="77"/>
      <c r="G119" s="77"/>
      <c r="H119" s="77"/>
      <c r="I119" s="77"/>
      <c r="J119" s="77"/>
      <c r="K119" s="77"/>
      <c r="L119" s="77"/>
      <c r="M119" s="77"/>
      <c r="N119" s="77"/>
      <c r="O119" s="78">
        <f t="shared" si="12"/>
        <v>0</v>
      </c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76"/>
      <c r="B120" s="18" t="s">
        <v>85</v>
      </c>
      <c r="C120" s="77"/>
      <c r="D120" s="77"/>
      <c r="E120" s="77"/>
      <c r="F120" s="77">
        <v>10.0</v>
      </c>
      <c r="G120" s="77"/>
      <c r="H120" s="77"/>
      <c r="I120" s="77"/>
      <c r="J120" s="77"/>
      <c r="K120" s="77"/>
      <c r="L120" s="77"/>
      <c r="M120" s="77"/>
      <c r="N120" s="77"/>
      <c r="O120" s="78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76"/>
      <c r="B121" s="18" t="s">
        <v>88</v>
      </c>
      <c r="C121" s="77">
        <v>50.0</v>
      </c>
      <c r="D121" s="77"/>
      <c r="E121" s="77"/>
      <c r="F121" s="77">
        <v>50.0</v>
      </c>
      <c r="G121" s="77"/>
      <c r="H121" s="77"/>
      <c r="I121" s="77"/>
      <c r="J121" s="77"/>
      <c r="K121" s="77"/>
      <c r="L121" s="77"/>
      <c r="M121" s="77"/>
      <c r="N121" s="77"/>
      <c r="O121" s="78">
        <f t="shared" ref="O121:O127" si="13">SUM(C121:N121)</f>
        <v>100</v>
      </c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76"/>
      <c r="B122" s="28" t="s">
        <v>90</v>
      </c>
      <c r="C122" s="77"/>
      <c r="D122" s="77">
        <v>20.0</v>
      </c>
      <c r="E122" s="77"/>
      <c r="F122" s="77">
        <v>20.0</v>
      </c>
      <c r="G122" s="77"/>
      <c r="H122" s="77"/>
      <c r="I122" s="77"/>
      <c r="J122" s="77"/>
      <c r="K122" s="77"/>
      <c r="L122" s="77"/>
      <c r="M122" s="77"/>
      <c r="N122" s="77"/>
      <c r="O122" s="78">
        <f t="shared" si="13"/>
        <v>40</v>
      </c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76"/>
      <c r="B123" s="28" t="s">
        <v>92</v>
      </c>
      <c r="C123" s="77">
        <v>15.0</v>
      </c>
      <c r="D123" s="77">
        <v>15.0</v>
      </c>
      <c r="E123" s="77"/>
      <c r="F123" s="77">
        <v>15.0</v>
      </c>
      <c r="G123" s="77"/>
      <c r="H123" s="77"/>
      <c r="I123" s="77"/>
      <c r="J123" s="77"/>
      <c r="K123" s="77"/>
      <c r="L123" s="77"/>
      <c r="M123" s="77"/>
      <c r="N123" s="77"/>
      <c r="O123" s="78">
        <f t="shared" si="13"/>
        <v>45</v>
      </c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76"/>
      <c r="B124" s="28" t="s">
        <v>95</v>
      </c>
      <c r="C124" s="77"/>
      <c r="D124" s="77">
        <v>100.0</v>
      </c>
      <c r="E124" s="77"/>
      <c r="F124" s="77">
        <v>50.0</v>
      </c>
      <c r="G124" s="77"/>
      <c r="H124" s="77"/>
      <c r="I124" s="77"/>
      <c r="J124" s="77"/>
      <c r="K124" s="77"/>
      <c r="L124" s="77"/>
      <c r="M124" s="77"/>
      <c r="N124" s="77"/>
      <c r="O124" s="78">
        <f t="shared" si="13"/>
        <v>150</v>
      </c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76"/>
      <c r="B125" s="28" t="s">
        <v>97</v>
      </c>
      <c r="C125" s="77"/>
      <c r="D125" s="77"/>
      <c r="E125" s="77"/>
      <c r="F125" s="77"/>
      <c r="G125" s="77"/>
      <c r="H125" s="77"/>
      <c r="I125" s="77"/>
      <c r="J125" s="77"/>
      <c r="K125" s="77"/>
      <c r="L125" s="77"/>
      <c r="M125" s="77"/>
      <c r="N125" s="77"/>
      <c r="O125" s="78">
        <f t="shared" si="13"/>
        <v>0</v>
      </c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76"/>
      <c r="B126" s="28" t="s">
        <v>100</v>
      </c>
      <c r="C126" s="77"/>
      <c r="D126" s="77"/>
      <c r="E126" s="77"/>
      <c r="F126" s="77"/>
      <c r="G126" s="77"/>
      <c r="H126" s="77"/>
      <c r="I126" s="77"/>
      <c r="J126" s="77"/>
      <c r="K126" s="77"/>
      <c r="L126" s="77"/>
      <c r="M126" s="77"/>
      <c r="N126" s="77"/>
      <c r="O126" s="78">
        <f t="shared" si="13"/>
        <v>0</v>
      </c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76"/>
      <c r="B127" s="28" t="s">
        <v>102</v>
      </c>
      <c r="C127" s="77">
        <v>20.0</v>
      </c>
      <c r="D127" s="77">
        <v>20.0</v>
      </c>
      <c r="E127" s="77"/>
      <c r="F127" s="77">
        <v>20.0</v>
      </c>
      <c r="G127" s="77"/>
      <c r="H127" s="77"/>
      <c r="I127" s="77"/>
      <c r="J127" s="77"/>
      <c r="K127" s="77"/>
      <c r="L127" s="77"/>
      <c r="M127" s="77"/>
      <c r="N127" s="77"/>
      <c r="O127" s="78">
        <f t="shared" si="13"/>
        <v>60</v>
      </c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76"/>
      <c r="B128" s="76"/>
      <c r="C128" s="79"/>
      <c r="D128" s="79"/>
      <c r="E128" s="79"/>
      <c r="F128" s="79"/>
      <c r="G128" s="79"/>
      <c r="H128" s="79"/>
      <c r="I128" s="79"/>
      <c r="J128" s="79"/>
      <c r="K128" s="79"/>
      <c r="L128" s="79"/>
      <c r="M128" s="79"/>
      <c r="N128" s="79"/>
      <c r="O128" s="79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76"/>
      <c r="B129" s="74" t="s">
        <v>20</v>
      </c>
      <c r="C129" s="78">
        <f t="shared" ref="C129:J129" si="14">SUM(C100:C127)</f>
        <v>405</v>
      </c>
      <c r="D129" s="78">
        <f t="shared" si="14"/>
        <v>335</v>
      </c>
      <c r="E129" s="78">
        <f t="shared" si="14"/>
        <v>0</v>
      </c>
      <c r="F129" s="78">
        <f t="shared" si="14"/>
        <v>470</v>
      </c>
      <c r="G129" s="78">
        <f t="shared" si="14"/>
        <v>0</v>
      </c>
      <c r="H129" s="78">
        <f t="shared" si="14"/>
        <v>0</v>
      </c>
      <c r="I129" s="78">
        <f t="shared" si="14"/>
        <v>0</v>
      </c>
      <c r="J129" s="78">
        <f t="shared" si="14"/>
        <v>0</v>
      </c>
      <c r="K129" s="78">
        <f t="shared" ref="K129:N129" si="15">SUM(K96:K127)</f>
        <v>0</v>
      </c>
      <c r="L129" s="78">
        <f t="shared" si="15"/>
        <v>0</v>
      </c>
      <c r="M129" s="78">
        <f t="shared" si="15"/>
        <v>0</v>
      </c>
      <c r="N129" s="78">
        <f t="shared" si="15"/>
        <v>0</v>
      </c>
      <c r="O129" s="78">
        <f>SUM(C129:N129)</f>
        <v>1210</v>
      </c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71"/>
      <c r="B130" s="71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71"/>
      <c r="B131" s="71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1" t="s">
        <v>4</v>
      </c>
      <c r="B132" s="71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80" t="s">
        <v>5</v>
      </c>
      <c r="B133" s="74" t="s">
        <v>19</v>
      </c>
      <c r="C133" s="75" t="s">
        <v>7</v>
      </c>
      <c r="D133" s="75" t="s">
        <v>8</v>
      </c>
      <c r="E133" s="75" t="s">
        <v>9</v>
      </c>
      <c r="F133" s="75" t="s">
        <v>10</v>
      </c>
      <c r="G133" s="75" t="s">
        <v>11</v>
      </c>
      <c r="H133" s="75" t="s">
        <v>12</v>
      </c>
      <c r="I133" s="75" t="s">
        <v>13</v>
      </c>
      <c r="J133" s="75" t="s">
        <v>14</v>
      </c>
      <c r="K133" s="75" t="s">
        <v>15</v>
      </c>
      <c r="L133" s="75" t="s">
        <v>16</v>
      </c>
      <c r="M133" s="75" t="s">
        <v>17</v>
      </c>
      <c r="N133" s="75" t="s">
        <v>18</v>
      </c>
      <c r="O133" s="75" t="s">
        <v>20</v>
      </c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81"/>
      <c r="B134" s="36" t="s">
        <v>122</v>
      </c>
      <c r="C134" s="77"/>
      <c r="D134" s="77">
        <v>10.0</v>
      </c>
      <c r="E134" s="77"/>
      <c r="F134" s="77"/>
      <c r="G134" s="77"/>
      <c r="H134" s="77">
        <v>10.0</v>
      </c>
      <c r="I134" s="77"/>
      <c r="J134" s="77"/>
      <c r="K134" s="77"/>
      <c r="L134" s="77"/>
      <c r="M134" s="77"/>
      <c r="N134" s="77"/>
      <c r="O134" s="82">
        <f t="shared" ref="O134:O151" si="16">SUM(C134:N134)</f>
        <v>20</v>
      </c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81"/>
      <c r="B135" s="37" t="s">
        <v>123</v>
      </c>
      <c r="C135" s="77">
        <v>50.0</v>
      </c>
      <c r="D135" s="77"/>
      <c r="E135" s="77"/>
      <c r="F135" s="77">
        <v>50.0</v>
      </c>
      <c r="G135" s="77"/>
      <c r="H135" s="77"/>
      <c r="I135" s="77"/>
      <c r="J135" s="77"/>
      <c r="K135" s="77"/>
      <c r="L135" s="77"/>
      <c r="M135" s="77"/>
      <c r="N135" s="77"/>
      <c r="O135" s="82">
        <f t="shared" si="16"/>
        <v>100</v>
      </c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81"/>
      <c r="B136" s="37" t="s">
        <v>124</v>
      </c>
      <c r="C136" s="77">
        <v>50.0</v>
      </c>
      <c r="D136" s="77">
        <v>50.0</v>
      </c>
      <c r="E136" s="77"/>
      <c r="F136" s="77">
        <v>50.0</v>
      </c>
      <c r="G136" s="77"/>
      <c r="H136" s="77">
        <v>50.0</v>
      </c>
      <c r="I136" s="77"/>
      <c r="J136" s="77"/>
      <c r="K136" s="77"/>
      <c r="L136" s="77"/>
      <c r="M136" s="77"/>
      <c r="N136" s="77"/>
      <c r="O136" s="82">
        <f t="shared" si="16"/>
        <v>200</v>
      </c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81"/>
      <c r="B137" s="37" t="s">
        <v>125</v>
      </c>
      <c r="C137" s="77"/>
      <c r="D137" s="77"/>
      <c r="E137" s="77"/>
      <c r="F137" s="77"/>
      <c r="G137" s="77"/>
      <c r="H137" s="77"/>
      <c r="I137" s="77"/>
      <c r="J137" s="77"/>
      <c r="K137" s="77"/>
      <c r="L137" s="77"/>
      <c r="M137" s="77"/>
      <c r="N137" s="77"/>
      <c r="O137" s="82">
        <f t="shared" si="16"/>
        <v>0</v>
      </c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81"/>
      <c r="B138" s="36" t="s">
        <v>126</v>
      </c>
      <c r="C138" s="77"/>
      <c r="D138" s="77"/>
      <c r="E138" s="77"/>
      <c r="F138" s="77"/>
      <c r="G138" s="77"/>
      <c r="H138" s="77"/>
      <c r="I138" s="77"/>
      <c r="J138" s="77"/>
      <c r="K138" s="77"/>
      <c r="L138" s="77"/>
      <c r="M138" s="77"/>
      <c r="N138" s="77"/>
      <c r="O138" s="82">
        <f t="shared" si="16"/>
        <v>0</v>
      </c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81"/>
      <c r="B139" s="37" t="s">
        <v>127</v>
      </c>
      <c r="C139" s="77">
        <v>20.0</v>
      </c>
      <c r="D139" s="77">
        <v>20.0</v>
      </c>
      <c r="E139" s="77"/>
      <c r="F139" s="77">
        <v>20.0</v>
      </c>
      <c r="G139" s="77"/>
      <c r="H139" s="77">
        <v>20.0</v>
      </c>
      <c r="I139" s="77"/>
      <c r="J139" s="77"/>
      <c r="K139" s="77"/>
      <c r="L139" s="77"/>
      <c r="M139" s="77"/>
      <c r="N139" s="77"/>
      <c r="O139" s="82">
        <f t="shared" si="16"/>
        <v>80</v>
      </c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81"/>
      <c r="B140" s="36" t="s">
        <v>128</v>
      </c>
      <c r="C140" s="77"/>
      <c r="D140" s="77"/>
      <c r="E140" s="77"/>
      <c r="F140" s="77">
        <v>20.0</v>
      </c>
      <c r="G140" s="77"/>
      <c r="H140" s="77">
        <v>20.0</v>
      </c>
      <c r="I140" s="77"/>
      <c r="J140" s="77"/>
      <c r="K140" s="77"/>
      <c r="L140" s="77"/>
      <c r="M140" s="77"/>
      <c r="N140" s="77"/>
      <c r="O140" s="82">
        <f t="shared" si="16"/>
        <v>40</v>
      </c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81"/>
      <c r="B141" s="37" t="s">
        <v>129</v>
      </c>
      <c r="C141" s="77">
        <v>20.0</v>
      </c>
      <c r="D141" s="77">
        <v>20.0</v>
      </c>
      <c r="E141" s="77"/>
      <c r="F141" s="77">
        <v>20.0</v>
      </c>
      <c r="G141" s="77"/>
      <c r="H141" s="77"/>
      <c r="I141" s="77"/>
      <c r="J141" s="77"/>
      <c r="K141" s="77"/>
      <c r="L141" s="77"/>
      <c r="M141" s="77"/>
      <c r="N141" s="77"/>
      <c r="O141" s="82">
        <f t="shared" si="16"/>
        <v>60</v>
      </c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81"/>
      <c r="B142" s="36" t="s">
        <v>130</v>
      </c>
      <c r="C142" s="77">
        <v>100.0</v>
      </c>
      <c r="D142" s="77">
        <v>100.0</v>
      </c>
      <c r="E142" s="77"/>
      <c r="F142" s="77">
        <v>100.0</v>
      </c>
      <c r="G142" s="77"/>
      <c r="H142" s="77">
        <v>10.0</v>
      </c>
      <c r="I142" s="77"/>
      <c r="J142" s="77"/>
      <c r="K142" s="77"/>
      <c r="L142" s="77"/>
      <c r="M142" s="77"/>
      <c r="N142" s="77"/>
      <c r="O142" s="82">
        <f t="shared" si="16"/>
        <v>310</v>
      </c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81"/>
      <c r="B143" s="36" t="s">
        <v>136</v>
      </c>
      <c r="C143" s="77">
        <v>50.0</v>
      </c>
      <c r="D143" s="77"/>
      <c r="E143" s="77"/>
      <c r="F143" s="77">
        <v>50.0</v>
      </c>
      <c r="G143" s="77"/>
      <c r="H143" s="77">
        <v>50.0</v>
      </c>
      <c r="I143" s="77"/>
      <c r="J143" s="77"/>
      <c r="K143" s="77"/>
      <c r="L143" s="77"/>
      <c r="M143" s="77"/>
      <c r="N143" s="77"/>
      <c r="O143" s="82">
        <f t="shared" si="16"/>
        <v>150</v>
      </c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81"/>
      <c r="B144" s="36" t="s">
        <v>135</v>
      </c>
      <c r="C144" s="77">
        <v>50.0</v>
      </c>
      <c r="D144" s="77">
        <v>50.0</v>
      </c>
      <c r="E144" s="77"/>
      <c r="F144" s="77">
        <v>50.0</v>
      </c>
      <c r="G144" s="77"/>
      <c r="H144" s="77">
        <v>50.0</v>
      </c>
      <c r="I144" s="77"/>
      <c r="J144" s="77"/>
      <c r="K144" s="77"/>
      <c r="L144" s="77"/>
      <c r="M144" s="77"/>
      <c r="N144" s="77"/>
      <c r="O144" s="82">
        <f t="shared" si="16"/>
        <v>200</v>
      </c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81"/>
      <c r="B145" s="37" t="s">
        <v>131</v>
      </c>
      <c r="C145" s="77">
        <v>10.0</v>
      </c>
      <c r="D145" s="77">
        <v>10.0</v>
      </c>
      <c r="E145" s="77"/>
      <c r="F145" s="77">
        <v>10.0</v>
      </c>
      <c r="G145" s="77"/>
      <c r="H145" s="77">
        <v>10.0</v>
      </c>
      <c r="I145" s="77"/>
      <c r="J145" s="77"/>
      <c r="K145" s="77"/>
      <c r="L145" s="77"/>
      <c r="M145" s="77"/>
      <c r="N145" s="77"/>
      <c r="O145" s="82">
        <f t="shared" si="16"/>
        <v>40</v>
      </c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81"/>
      <c r="B146" s="36" t="s">
        <v>133</v>
      </c>
      <c r="C146" s="77"/>
      <c r="D146" s="77"/>
      <c r="E146" s="77"/>
      <c r="F146" s="77">
        <v>25.0</v>
      </c>
      <c r="G146" s="77"/>
      <c r="H146" s="77"/>
      <c r="I146" s="77"/>
      <c r="J146" s="77"/>
      <c r="K146" s="77"/>
      <c r="L146" s="77"/>
      <c r="M146" s="77"/>
      <c r="N146" s="77"/>
      <c r="O146" s="82">
        <f t="shared" si="16"/>
        <v>25</v>
      </c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81"/>
      <c r="B147" s="37" t="s">
        <v>134</v>
      </c>
      <c r="C147" s="77">
        <v>10.0</v>
      </c>
      <c r="D147" s="77">
        <v>10.0</v>
      </c>
      <c r="E147" s="77"/>
      <c r="F147" s="77">
        <v>10.0</v>
      </c>
      <c r="G147" s="77"/>
      <c r="H147" s="77"/>
      <c r="I147" s="77"/>
      <c r="J147" s="77"/>
      <c r="K147" s="77"/>
      <c r="L147" s="77"/>
      <c r="M147" s="77"/>
      <c r="N147" s="77"/>
      <c r="O147" s="82">
        <f t="shared" si="16"/>
        <v>30</v>
      </c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81"/>
      <c r="B148" s="37" t="s">
        <v>138</v>
      </c>
      <c r="C148" s="77"/>
      <c r="D148" s="77"/>
      <c r="E148" s="77"/>
      <c r="F148" s="77"/>
      <c r="G148" s="77"/>
      <c r="H148" s="77"/>
      <c r="I148" s="77"/>
      <c r="J148" s="77"/>
      <c r="K148" s="77"/>
      <c r="L148" s="77"/>
      <c r="M148" s="77"/>
      <c r="N148" s="77"/>
      <c r="O148" s="82">
        <f t="shared" si="16"/>
        <v>0</v>
      </c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81"/>
      <c r="B149" s="36" t="s">
        <v>139</v>
      </c>
      <c r="C149" s="77">
        <v>10.0</v>
      </c>
      <c r="D149" s="77"/>
      <c r="E149" s="77"/>
      <c r="F149" s="77"/>
      <c r="G149" s="77"/>
      <c r="H149" s="77"/>
      <c r="I149" s="77"/>
      <c r="J149" s="77"/>
      <c r="K149" s="77"/>
      <c r="L149" s="77"/>
      <c r="M149" s="77"/>
      <c r="N149" s="77"/>
      <c r="O149" s="82">
        <f t="shared" si="16"/>
        <v>10</v>
      </c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81"/>
      <c r="B150" s="37" t="s">
        <v>140</v>
      </c>
      <c r="C150" s="77"/>
      <c r="D150" s="77"/>
      <c r="E150" s="77"/>
      <c r="F150" s="77"/>
      <c r="G150" s="77"/>
      <c r="H150" s="77"/>
      <c r="I150" s="77"/>
      <c r="J150" s="77"/>
      <c r="K150" s="77"/>
      <c r="L150" s="77"/>
      <c r="M150" s="77"/>
      <c r="N150" s="77"/>
      <c r="O150" s="82">
        <f t="shared" si="16"/>
        <v>0</v>
      </c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81"/>
      <c r="B151" s="36" t="s">
        <v>141</v>
      </c>
      <c r="C151" s="77">
        <v>15.0</v>
      </c>
      <c r="D151" s="77">
        <v>15.0</v>
      </c>
      <c r="E151" s="77"/>
      <c r="F151" s="77">
        <v>15.0</v>
      </c>
      <c r="G151" s="77"/>
      <c r="H151" s="77">
        <v>15.0</v>
      </c>
      <c r="I151" s="77"/>
      <c r="J151" s="77"/>
      <c r="K151" s="77"/>
      <c r="L151" s="77"/>
      <c r="M151" s="77"/>
      <c r="N151" s="77"/>
      <c r="O151" s="82">
        <f t="shared" si="16"/>
        <v>60</v>
      </c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81"/>
      <c r="B152" s="36" t="s">
        <v>160</v>
      </c>
      <c r="C152" s="77"/>
      <c r="D152" s="77"/>
      <c r="E152" s="77"/>
      <c r="F152" s="77"/>
      <c r="G152" s="77"/>
      <c r="H152" s="77"/>
      <c r="I152" s="77"/>
      <c r="J152" s="77"/>
      <c r="K152" s="77"/>
      <c r="L152" s="77"/>
      <c r="M152" s="77"/>
      <c r="N152" s="77"/>
      <c r="O152" s="8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76"/>
      <c r="B153" s="76"/>
      <c r="C153" s="79"/>
      <c r="D153" s="79"/>
      <c r="E153" s="79"/>
      <c r="F153" s="79"/>
      <c r="G153" s="79"/>
      <c r="H153" s="79"/>
      <c r="I153" s="79"/>
      <c r="J153" s="79"/>
      <c r="K153" s="79"/>
      <c r="L153" s="79"/>
      <c r="M153" s="79"/>
      <c r="N153" s="79"/>
      <c r="O153" s="79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76"/>
      <c r="B154" s="74" t="s">
        <v>20</v>
      </c>
      <c r="C154" s="78">
        <f>SUM(C135:C151)</f>
        <v>385</v>
      </c>
      <c r="D154" s="83">
        <v>285.0</v>
      </c>
      <c r="E154" s="78">
        <f t="shared" ref="E154:G154" si="17">SUM(E135:E151)</f>
        <v>0</v>
      </c>
      <c r="F154" s="78">
        <f t="shared" si="17"/>
        <v>420</v>
      </c>
      <c r="G154" s="78">
        <f t="shared" si="17"/>
        <v>0</v>
      </c>
      <c r="H154" s="83">
        <v>235.0</v>
      </c>
      <c r="I154" s="78">
        <f t="shared" ref="I154:L154" si="18">SUM(I135:I151)</f>
        <v>0</v>
      </c>
      <c r="J154" s="78">
        <f t="shared" si="18"/>
        <v>0</v>
      </c>
      <c r="K154" s="78">
        <f t="shared" si="18"/>
        <v>0</v>
      </c>
      <c r="L154" s="78">
        <f t="shared" si="18"/>
        <v>0</v>
      </c>
      <c r="M154" s="78">
        <f t="shared" ref="M154:N154" si="19">SUM(M128:M151)</f>
        <v>0</v>
      </c>
      <c r="N154" s="78">
        <f t="shared" si="19"/>
        <v>0</v>
      </c>
      <c r="O154" s="78">
        <f>SUM(C154:N154)</f>
        <v>1325</v>
      </c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71"/>
      <c r="B155" s="71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71"/>
      <c r="B156" s="71"/>
      <c r="C156" s="38" t="s">
        <v>144</v>
      </c>
      <c r="D156" s="39"/>
      <c r="E156" s="39"/>
      <c r="F156" s="38" t="s">
        <v>145</v>
      </c>
      <c r="G156" s="39"/>
      <c r="H156" s="39"/>
      <c r="I156" s="38" t="s">
        <v>146</v>
      </c>
      <c r="J156" s="39"/>
      <c r="K156" s="39"/>
      <c r="L156" s="39"/>
      <c r="M156" s="39"/>
      <c r="N156" s="39"/>
      <c r="O156" s="39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71"/>
      <c r="B157" s="71"/>
      <c r="C157" s="39"/>
      <c r="D157" s="39"/>
      <c r="E157" s="39"/>
      <c r="F157" s="42"/>
      <c r="G157" s="39"/>
      <c r="H157" s="39"/>
      <c r="I157" s="42"/>
      <c r="J157" s="39"/>
      <c r="K157" s="39"/>
      <c r="L157" s="39"/>
      <c r="M157" s="39"/>
      <c r="N157" s="39"/>
      <c r="O157" s="39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71"/>
      <c r="B158" s="71"/>
      <c r="C158" s="39"/>
      <c r="D158" s="39"/>
      <c r="E158" s="39"/>
      <c r="F158" s="42"/>
      <c r="G158" s="39"/>
      <c r="H158" s="39"/>
      <c r="I158" s="42"/>
      <c r="J158" s="39"/>
      <c r="K158" s="39"/>
      <c r="L158" s="39"/>
      <c r="M158" s="39"/>
      <c r="N158" s="39"/>
      <c r="O158" s="39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71"/>
      <c r="B159" s="71"/>
      <c r="C159" s="55" t="s">
        <v>147</v>
      </c>
      <c r="D159" s="39"/>
      <c r="E159" s="39"/>
      <c r="F159" s="46" t="s">
        <v>148</v>
      </c>
      <c r="G159" s="39"/>
      <c r="H159" s="39"/>
      <c r="I159" s="46" t="s">
        <v>149</v>
      </c>
      <c r="J159" s="39"/>
      <c r="K159" s="39"/>
      <c r="L159" s="39"/>
      <c r="M159" s="39"/>
      <c r="N159" s="39"/>
      <c r="O159" s="39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71"/>
      <c r="B160" s="71"/>
      <c r="C160" s="57" t="s">
        <v>150</v>
      </c>
      <c r="D160" s="39"/>
      <c r="E160" s="39"/>
      <c r="F160" s="57" t="s">
        <v>151</v>
      </c>
      <c r="G160" s="39"/>
      <c r="H160" s="39"/>
      <c r="I160" s="57" t="s">
        <v>152</v>
      </c>
      <c r="J160" s="39"/>
      <c r="K160" s="39"/>
      <c r="L160" s="39"/>
      <c r="M160" s="39"/>
      <c r="N160" s="39"/>
      <c r="O160" s="39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</sheetData>
  <printOptions/>
  <pageMargins bottom="0.75" footer="0.0" header="0.0" left="0.7" right="0.7" top="0.75"/>
  <pageSetup fitToHeight="0" orientation="portrait"/>
  <drawing r:id="rId1"/>
</worksheet>
</file>