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dger per minister" sheetId="1" r:id="rId5"/>
    <sheet state="visible" name="ledger per churches" sheetId="2" r:id="rId6"/>
    <sheet state="visible" name="FOREIGN MISSION" sheetId="3" r:id="rId7"/>
  </sheets>
  <definedNames/>
  <calcPr/>
</workbook>
</file>

<file path=xl/sharedStrings.xml><?xml version="1.0" encoding="utf-8"?>
<sst xmlns="http://schemas.openxmlformats.org/spreadsheetml/2006/main" count="309" uniqueCount="230">
  <si>
    <t>AOG PHILIPPINES (NORCEMIN DISTRICT)</t>
  </si>
  <si>
    <t>FOREIGN MISSION For the Year 2026</t>
  </si>
  <si>
    <t>Church Tithes - Year 2026</t>
  </si>
  <si>
    <t>East Section</t>
  </si>
  <si>
    <t>Minister Tithes - Year 2026</t>
  </si>
  <si>
    <t>No.</t>
  </si>
  <si>
    <t>Name of Minister</t>
  </si>
  <si>
    <t>Jan</t>
  </si>
  <si>
    <t>Feb</t>
  </si>
  <si>
    <t>Mar</t>
  </si>
  <si>
    <t>Apr</t>
  </si>
  <si>
    <t>May</t>
  </si>
  <si>
    <t>Name of Church</t>
  </si>
  <si>
    <t>Jun</t>
  </si>
  <si>
    <t>Jul</t>
  </si>
  <si>
    <t>Aug</t>
  </si>
  <si>
    <t>Sep</t>
  </si>
  <si>
    <t>Oct</t>
  </si>
  <si>
    <t>Nov</t>
  </si>
  <si>
    <t>Dec</t>
  </si>
  <si>
    <t>TOTAL</t>
  </si>
  <si>
    <t>AG Aposkahoy</t>
  </si>
  <si>
    <t>Ablejan, Eddie</t>
  </si>
  <si>
    <t>AG Balingasag</t>
  </si>
  <si>
    <t>AG Balingoan</t>
  </si>
  <si>
    <t>Abugho, Carish</t>
  </si>
  <si>
    <t>AG Belayong</t>
  </si>
  <si>
    <t>AG Bobontugan</t>
  </si>
  <si>
    <t>Abugho, Eulogio</t>
  </si>
  <si>
    <t>Ptr. Rolly Evangelio</t>
  </si>
  <si>
    <t>Abugho, Felicidad</t>
  </si>
  <si>
    <t>AG Bulahan</t>
  </si>
  <si>
    <t>Alaban, Paz</t>
  </si>
  <si>
    <t>AG Butay Gingoog City</t>
  </si>
  <si>
    <t>Bendong, Bernando</t>
  </si>
  <si>
    <t>Dagoc, Sulpicio</t>
  </si>
  <si>
    <t>AG Claveria Gospel Center</t>
  </si>
  <si>
    <t>Dagoc, Susana</t>
  </si>
  <si>
    <t>AG Cabanti-an JRCM</t>
  </si>
  <si>
    <t>Dugang, Gigie</t>
  </si>
  <si>
    <t>Edpalina, Dulce</t>
  </si>
  <si>
    <t>AG Cabubuhan Heirs of Christ</t>
  </si>
  <si>
    <t>Enlawan, Leo</t>
  </si>
  <si>
    <t>Vasallo,Norlyn</t>
  </si>
  <si>
    <t>AG Gingoog Light of the City</t>
  </si>
  <si>
    <t>Galas, Abner</t>
  </si>
  <si>
    <t>AG JRCM Cabantian</t>
  </si>
  <si>
    <t>Galas, Joel</t>
  </si>
  <si>
    <t>AG Hinaplanan, House of Worship</t>
  </si>
  <si>
    <t>Gloria, Elmar</t>
  </si>
  <si>
    <t>Gloria, Susan</t>
  </si>
  <si>
    <t>AG Kalingagan</t>
  </si>
  <si>
    <t>Ptra. Jessie Evangelio</t>
  </si>
  <si>
    <t>AG Kamanikan, Gingoog</t>
  </si>
  <si>
    <t>Hallazgo, Cora</t>
  </si>
  <si>
    <t>Ptra. Melba A. Quiming</t>
  </si>
  <si>
    <t>Hallazgo, Ronie</t>
  </si>
  <si>
    <t>AG Kandiis</t>
  </si>
  <si>
    <t>Jimena, Gilson</t>
  </si>
  <si>
    <t>AG Katiponan</t>
  </si>
  <si>
    <t>Jimena, Joyce</t>
  </si>
  <si>
    <t>Ptra. Jossyl Concepcion</t>
  </si>
  <si>
    <t>AG Kigawhat</t>
  </si>
  <si>
    <t>Lagos, Carlos</t>
  </si>
  <si>
    <t>Ptr. Mardecho J. Sanchez</t>
  </si>
  <si>
    <t>Laranang, Gina</t>
  </si>
  <si>
    <t>AG Kimaya, Jasaan</t>
  </si>
  <si>
    <t>Pores,Edito K.</t>
  </si>
  <si>
    <t>Ptra. Grace Faith Romero</t>
  </si>
  <si>
    <t>Machabecha, Isidro</t>
  </si>
  <si>
    <t>AG Kimaya, Magsaysay</t>
  </si>
  <si>
    <t>Magquilat, Florence</t>
  </si>
  <si>
    <t>Ptr. Isedro Macabecha</t>
  </si>
  <si>
    <t>AG Lagonglong</t>
  </si>
  <si>
    <t>Mahinay, Ivy Grace</t>
  </si>
  <si>
    <t>Malacaya, Delso</t>
  </si>
  <si>
    <t>AG Lingcomonan Light of the City</t>
  </si>
  <si>
    <t>Ptr. Sulpecio Dagoc</t>
  </si>
  <si>
    <t>Martinez, Arnold</t>
  </si>
  <si>
    <t>Ptra. Susan Dagoc</t>
  </si>
  <si>
    <t xml:space="preserve">AG Lunao, Light of Hope Gingoog </t>
  </si>
  <si>
    <t>Martinez, Bonifacio</t>
  </si>
  <si>
    <t>Ptr. Rogelio Martinez Jr.</t>
  </si>
  <si>
    <t>Martinez, Daisy</t>
  </si>
  <si>
    <t>Martinez, Leonora</t>
  </si>
  <si>
    <t>Ptra. Adel Polinar</t>
  </si>
  <si>
    <t>AG Maanas, Hope of Glory</t>
  </si>
  <si>
    <t>Martinez, Naty</t>
  </si>
  <si>
    <t>Martinez, Rogelio</t>
  </si>
  <si>
    <t>Ptra. Apple Jean Navarro</t>
  </si>
  <si>
    <t>Martinez, Ronald</t>
  </si>
  <si>
    <t>AG Magallanes, Gingoog City</t>
  </si>
  <si>
    <t>Palo,Christine Mae</t>
  </si>
  <si>
    <t>Ptr. Sherwin Martinez</t>
  </si>
  <si>
    <t>AG Malinao Victory</t>
  </si>
  <si>
    <t>Ompar, Ramil</t>
  </si>
  <si>
    <t>Oraiz, Retie</t>
  </si>
  <si>
    <t>AG Mananom, Medina</t>
  </si>
  <si>
    <t>Ptra. Naty S. Martinez</t>
  </si>
  <si>
    <t>Pines, Carlo</t>
  </si>
  <si>
    <t>Ptr. Arnold Martinez</t>
  </si>
  <si>
    <t>Quiming, Melba</t>
  </si>
  <si>
    <t>AG Medina Bulua, Open Doors</t>
  </si>
  <si>
    <t>Ptra. Daisy Martinez</t>
  </si>
  <si>
    <t>Rosas, Zaldy</t>
  </si>
  <si>
    <t>AG Napaliran Balingasag</t>
  </si>
  <si>
    <t>Salon, Ferdinand</t>
  </si>
  <si>
    <t>Ptr. Willie Postrano</t>
  </si>
  <si>
    <t>Salon, Roger</t>
  </si>
  <si>
    <t>AG Famex/ Ark of Salvation</t>
  </si>
  <si>
    <t>Ptra. Lea Salon</t>
  </si>
  <si>
    <t>Solana, Logie</t>
  </si>
  <si>
    <t>Ptr. Delso Malacaya</t>
  </si>
  <si>
    <t>AG Plaridel, Miracle</t>
  </si>
  <si>
    <t>Taboclaon, Ruben</t>
  </si>
  <si>
    <t>Ptra. Evelyn Malacaya</t>
  </si>
  <si>
    <t>Tinampay, Jonie</t>
  </si>
  <si>
    <t>Ptra. Dulce Edpalina</t>
  </si>
  <si>
    <t>AG Rizal, Hill of Zion</t>
  </si>
  <si>
    <t>Vasallo, Ricky</t>
  </si>
  <si>
    <t>Ptr. Roy Edpalina</t>
  </si>
  <si>
    <t>Vicera, Lito</t>
  </si>
  <si>
    <t>AG Salay</t>
  </si>
  <si>
    <t>Ptr. Jemuel G. Solana</t>
  </si>
  <si>
    <t>Enlawan, Tunia</t>
  </si>
  <si>
    <t>Ptr. Randy H. Pianar</t>
  </si>
  <si>
    <t>Lacaran, Lito</t>
  </si>
  <si>
    <t>AG Sio-an</t>
  </si>
  <si>
    <t>Ptr. Leo Enlawan</t>
  </si>
  <si>
    <t>Malacaya, Evelyn</t>
  </si>
  <si>
    <t>Ptra. Antunia Enlawan</t>
  </si>
  <si>
    <t>Rosas, Mitchie</t>
  </si>
  <si>
    <t>Ptra. Gigi Dugang</t>
  </si>
  <si>
    <t>Dagoc, Micah</t>
  </si>
  <si>
    <t>Ptra. Gina Laranang</t>
  </si>
  <si>
    <t>Ptr. Bonifacio Martinez</t>
  </si>
  <si>
    <t>AG Sihayon</t>
  </si>
  <si>
    <t>Ptr. Ronald Martinez</t>
  </si>
  <si>
    <t>Labangon,Roy</t>
  </si>
  <si>
    <t>AG Talisayan</t>
  </si>
  <si>
    <t>Balasabas, Raul</t>
  </si>
  <si>
    <t>Ptra. Angel Faith Martinez</t>
  </si>
  <si>
    <t>Gabing, Joseph</t>
  </si>
  <si>
    <t>AG Tawi-tawi</t>
  </si>
  <si>
    <t>Galas, Frelin</t>
  </si>
  <si>
    <t>Jimena, Paul Bryan</t>
  </si>
  <si>
    <t>AG Tagoloan</t>
  </si>
  <si>
    <t>Ptr. Ramil Ompar</t>
  </si>
  <si>
    <t>Vasallo, Norlyn</t>
  </si>
  <si>
    <t>AG Mauswagon, Lagonglong</t>
  </si>
  <si>
    <t>Ptra. Retie Oraiz</t>
  </si>
  <si>
    <t>AG Villanueva</t>
  </si>
  <si>
    <t>Ptr. Abner Galas</t>
  </si>
  <si>
    <t>Ptra. Beatriz Galas</t>
  </si>
  <si>
    <t>Ptr. Ronnie Hallazgo</t>
  </si>
  <si>
    <t>Ptra. Cora Hallazgo</t>
  </si>
  <si>
    <t>Ptr. Jushua Apinohon</t>
  </si>
  <si>
    <t>Ptr. Lito D. Vicera</t>
  </si>
  <si>
    <t>Ptra. Florence Magkilat</t>
  </si>
  <si>
    <t>AG Apos-Kahoy</t>
  </si>
  <si>
    <t>Ptra. Lorna Campo</t>
  </si>
  <si>
    <t>Ptr. Renan Quinlog</t>
  </si>
  <si>
    <t>Ptr. Ferdinand Salon</t>
  </si>
  <si>
    <t>15% Gen Cil Share</t>
  </si>
  <si>
    <t>Ptr. Gerald Jay Cabigon</t>
  </si>
  <si>
    <t>Ptra. Melodina B. Montao</t>
  </si>
  <si>
    <t>Ptr. Logie Solana</t>
  </si>
  <si>
    <t>AG Bulua-Medina</t>
  </si>
  <si>
    <t>AG Butay-Malinao</t>
  </si>
  <si>
    <t>Ptr. Marita Solana</t>
  </si>
  <si>
    <t>AG Consuelo</t>
  </si>
  <si>
    <t>AG Claveria</t>
  </si>
  <si>
    <t>Ptra. Frelin Galas</t>
  </si>
  <si>
    <t>AG Gingoog CIty (Immanuel)</t>
  </si>
  <si>
    <t>Ptr. Eulogio Abogho</t>
  </si>
  <si>
    <t>AG Gingoog (Light of Hope)</t>
  </si>
  <si>
    <t>10% Benevolence</t>
  </si>
  <si>
    <t>Ptr. Felicidad Abogho</t>
  </si>
  <si>
    <t>Ptr. Gilson Jimena</t>
  </si>
  <si>
    <t>AG Gospel Center-Panampawan</t>
  </si>
  <si>
    <t>Ptra. Joyce Jimena</t>
  </si>
  <si>
    <t>AG Jasaan</t>
  </si>
  <si>
    <t>20% Section Allotment</t>
  </si>
  <si>
    <t>Ptr. Paul Bryan Jimena</t>
  </si>
  <si>
    <t>Ptr. Joseph Gabing</t>
  </si>
  <si>
    <t>AG Kabulawan</t>
  </si>
  <si>
    <t>Ptr. Hermenegildo Espinosa</t>
  </si>
  <si>
    <t>Ptra. Nora Martinez</t>
  </si>
  <si>
    <t>55% District General Fund</t>
  </si>
  <si>
    <t>Ptra. Paz D. Alaban</t>
  </si>
  <si>
    <t>Ptr. Carlos Lagos</t>
  </si>
  <si>
    <t>AG Katipunan</t>
  </si>
  <si>
    <t>Ptr. Bobong Ablijan</t>
  </si>
  <si>
    <t>AG Kimaya-Magsaysay</t>
  </si>
  <si>
    <t>Ptra. Crucilyn Salas</t>
  </si>
  <si>
    <t>Prepared By:</t>
  </si>
  <si>
    <t>Ptra. Dagoc, Susan</t>
  </si>
  <si>
    <t>Noted &amp; Approved:</t>
  </si>
  <si>
    <t>AG Lagonglong-2</t>
  </si>
  <si>
    <t>Noted By:</t>
  </si>
  <si>
    <t>Hazel V. Solana</t>
  </si>
  <si>
    <t>AG Lingcomonan</t>
  </si>
  <si>
    <t>AG Lunao</t>
  </si>
  <si>
    <t>AG Maanas-Medina</t>
  </si>
  <si>
    <t>AG Malinao</t>
  </si>
  <si>
    <t>REV. GLORIA S. TABACOAN</t>
  </si>
  <si>
    <t>REV. BONIFACIO D. MARTINEZ</t>
  </si>
  <si>
    <t>REV. WILFREDO CAJA</t>
  </si>
  <si>
    <t>AG Mambajao</t>
  </si>
  <si>
    <t>District Treasurer</t>
  </si>
  <si>
    <t>District Superintendent</t>
  </si>
  <si>
    <t>General Treasurer</t>
  </si>
  <si>
    <t>AG Napaliran</t>
  </si>
  <si>
    <t>AG Plaridel</t>
  </si>
  <si>
    <t>AG Rizal-Claveria</t>
  </si>
  <si>
    <t>AG Sijayon</t>
  </si>
  <si>
    <t>AG Villanueva-Relocation</t>
  </si>
  <si>
    <t>AG Pioneering Gingoog City</t>
  </si>
  <si>
    <t>Ark of Salvation</t>
  </si>
  <si>
    <t>Light of the City</t>
  </si>
  <si>
    <t>Light of Hope</t>
  </si>
  <si>
    <t>AG Vasallo</t>
  </si>
  <si>
    <t>AG Lacaran</t>
  </si>
  <si>
    <t>AG Laranang</t>
  </si>
  <si>
    <t>AG Pines</t>
  </si>
  <si>
    <t>AG Magallanes</t>
  </si>
  <si>
    <t>AG Mat-I</t>
  </si>
  <si>
    <t>GRAND TOTAL</t>
  </si>
  <si>
    <t>BIBLE SCHOOL For the Year 2024</t>
  </si>
  <si>
    <t>TOTAL: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</si>
</sst>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₱&quot;* #,##0.00_-;\-&quot;₱&quot;* #,##0.00_-;_-&quot;₱&quot;* &quot;-&quot;??_-;_-@"/>
  </numFmts>
  <fonts count="17">
    <font>
      <sz val="11.0"/>
      <color rgb="FF000000"/>
      <name val="Calibri"/>
      <scheme val="minor"/>
    </font>
    <font>
      <sz val="10.0"/>
      <color rgb="FFFF0000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u/>
      <sz val="12.0"/>
      <color rgb="FF000000"/>
      <name val="Arial"/>
    </font>
    <font>
      <b/>
      <u/>
      <sz val="11.0"/>
      <color rgb="FF000000"/>
      <name val="Arial"/>
    </font>
    <font>
      <sz val="8.0"/>
      <color rgb="FF000000"/>
      <name val="Arial"/>
    </font>
    <font>
      <sz val="11.0"/>
      <color theme="1"/>
      <name val="Arial"/>
    </font>
    <font>
      <b/>
      <color theme="1"/>
      <name val="Calibri"/>
    </font>
    <font>
      <color rgb="FF000000"/>
      <name val="Arial"/>
    </font>
    <font>
      <sz val="11.0"/>
      <color theme="1"/>
      <name val="Calibri"/>
    </font>
    <font>
      <b/>
      <sz val="11.0"/>
      <color theme="1"/>
      <name val="Arial"/>
    </font>
    <font>
      <b/>
      <sz val="11.0"/>
      <color rgb="FFFF0000"/>
      <name val="Arial"/>
    </font>
    <font>
      <sz val="11.0"/>
      <color rgb="FFFF0000"/>
      <name val="Arial"/>
    </font>
    <font>
      <i/>
      <sz val="11.0"/>
      <color theme="1"/>
      <name val="Arial"/>
    </font>
    <font>
      <color theme="1"/>
      <name val="Calibri"/>
    </font>
    <font>
      <sz val="11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</fills>
  <borders count="3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right/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vertical="top"/>
    </xf>
    <xf borderId="0" fillId="0" fontId="2" numFmtId="164" xfId="0" applyFont="1" applyNumberFormat="1"/>
    <xf borderId="0" fillId="0" fontId="2" numFmtId="164" xfId="0" applyAlignment="1" applyFont="1" applyNumberFormat="1">
      <alignment vertical="top"/>
    </xf>
    <xf borderId="0" fillId="0" fontId="2" numFmtId="164" xfId="0" applyAlignment="1" applyFont="1" applyNumberFormat="1">
      <alignment shrinkToFit="0" vertical="top" wrapText="0"/>
    </xf>
    <xf borderId="0" fillId="0" fontId="3" numFmtId="164" xfId="0" applyFont="1" applyNumberFormat="1"/>
    <xf borderId="0" fillId="0" fontId="3" numFmtId="164" xfId="0" applyAlignment="1" applyFont="1" applyNumberFormat="1">
      <alignment vertical="top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Font="1"/>
    <xf borderId="0" fillId="0" fontId="3" numFmtId="0" xfId="0" applyAlignment="1" applyFont="1">
      <alignment readingOrder="0" shrinkToFit="0" vertical="top" wrapText="0"/>
    </xf>
    <xf borderId="0" fillId="0" fontId="3" numFmtId="0" xfId="0" applyFont="1"/>
    <xf borderId="0" fillId="0" fontId="5" numFmtId="0" xfId="0" applyAlignment="1" applyFont="1">
      <alignment vertical="top"/>
    </xf>
    <xf borderId="0" fillId="0" fontId="3" numFmtId="164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vertical="top"/>
    </xf>
    <xf borderId="0" fillId="0" fontId="3" numFmtId="164" xfId="0" applyAlignment="1" applyFont="1" applyNumberFormat="1">
      <alignment horizontal="center" vertical="top"/>
    </xf>
    <xf borderId="0" fillId="0" fontId="6" numFmtId="0" xfId="0" applyAlignment="1" applyFont="1">
      <alignment readingOrder="0" vertical="center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readingOrder="0" shrinkToFit="0" vertical="top" wrapText="1"/>
    </xf>
    <xf borderId="0" fillId="0" fontId="2" numFmtId="164" xfId="0" applyAlignment="1" applyFont="1" applyNumberFormat="1">
      <alignment readingOrder="0" vertical="bottom"/>
    </xf>
    <xf borderId="0" fillId="0" fontId="2" numFmtId="0" xfId="0" applyAlignment="1" applyFont="1">
      <alignment horizontal="center" vertical="center"/>
    </xf>
    <xf borderId="0" fillId="2" fontId="3" numFmtId="164" xfId="0" applyAlignment="1" applyFill="1" applyFont="1" applyNumberFormat="1">
      <alignment horizontal="center" vertical="top"/>
    </xf>
    <xf borderId="0" fillId="0" fontId="2" numFmtId="164" xfId="0" applyAlignment="1" applyFont="1" applyNumberFormat="1">
      <alignment horizontal="center" vertical="top"/>
    </xf>
    <xf borderId="0" fillId="0" fontId="2" numFmtId="0" xfId="0" applyAlignment="1" applyFont="1">
      <alignment shrinkToFit="0" vertical="top" wrapText="1"/>
    </xf>
    <xf borderId="0" fillId="0" fontId="6" numFmtId="164" xfId="0" applyAlignment="1" applyFont="1" applyNumberFormat="1">
      <alignment horizontal="center" readingOrder="0" vertical="center"/>
    </xf>
    <xf borderId="0" fillId="0" fontId="7" numFmtId="164" xfId="0" applyAlignment="1" applyFont="1" applyNumberFormat="1">
      <alignment horizontal="right" readingOrder="0" vertical="bottom"/>
    </xf>
    <xf borderId="0" fillId="0" fontId="3" numFmtId="164" xfId="0" applyAlignment="1" applyFont="1" applyNumberFormat="1">
      <alignment horizontal="right"/>
    </xf>
    <xf borderId="1" fillId="0" fontId="2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vertical="top"/>
    </xf>
    <xf borderId="1" fillId="0" fontId="2" numFmtId="164" xfId="0" applyAlignment="1" applyBorder="1" applyFont="1" applyNumberFormat="1">
      <alignment readingOrder="0" vertical="top"/>
    </xf>
    <xf borderId="0" fillId="0" fontId="2" numFmtId="164" xfId="0" applyAlignment="1" applyFont="1" applyNumberFormat="1">
      <alignment vertical="bottom"/>
    </xf>
    <xf borderId="1" fillId="2" fontId="2" numFmtId="164" xfId="0" applyAlignment="1" applyBorder="1" applyFill="1" applyFont="1" applyNumberFormat="1">
      <alignment readingOrder="0" vertical="top"/>
    </xf>
    <xf borderId="1" fillId="0" fontId="3" numFmtId="164" xfId="0" applyAlignment="1" applyBorder="1" applyFont="1" applyNumberFormat="1">
      <alignment horizontal="right" vertical="top"/>
    </xf>
    <xf borderId="1" fillId="0" fontId="2" numFmtId="164" xfId="0" applyBorder="1" applyFont="1" applyNumberFormat="1"/>
    <xf borderId="1" fillId="0" fontId="2" numFmtId="0" xfId="0" applyBorder="1" applyFont="1"/>
    <xf borderId="1" fillId="0" fontId="2" numFmtId="164" xfId="0" applyAlignment="1" applyBorder="1" applyFont="1" applyNumberFormat="1">
      <alignment horizontal="right"/>
    </xf>
    <xf borderId="1" fillId="0" fontId="8" numFmtId="164" xfId="0" applyBorder="1" applyFont="1" applyNumberFormat="1"/>
    <xf borderId="0" fillId="0" fontId="7" numFmtId="0" xfId="0" applyFont="1"/>
    <xf borderId="1" fillId="0" fontId="7" numFmtId="0" xfId="0" applyAlignment="1" applyBorder="1" applyFont="1">
      <alignment readingOrder="0" vertical="top"/>
    </xf>
    <xf borderId="0" fillId="2" fontId="9" numFmtId="0" xfId="0" applyAlignment="1" applyFill="1" applyFont="1">
      <alignment readingOrder="0" shrinkToFit="0" vertical="top" wrapText="1"/>
    </xf>
    <xf borderId="1" fillId="0" fontId="2" numFmtId="0" xfId="0" applyAlignment="1" applyBorder="1" applyFont="1">
      <alignment horizontal="left" readingOrder="0" vertical="top"/>
    </xf>
    <xf borderId="0" fillId="0" fontId="7" numFmtId="0" xfId="0" applyAlignment="1" applyFont="1">
      <alignment shrinkToFit="0" vertical="top" wrapText="1"/>
    </xf>
    <xf borderId="0" fillId="0" fontId="10" numFmtId="164" xfId="0" applyAlignment="1" applyFont="1" applyNumberFormat="1">
      <alignment readingOrder="0" vertical="bottom"/>
    </xf>
    <xf borderId="0" fillId="0" fontId="7" numFmtId="164" xfId="0" applyAlignment="1" applyFont="1" applyNumberFormat="1">
      <alignment readingOrder="0" vertical="bottom"/>
    </xf>
    <xf borderId="0" fillId="0" fontId="11" numFmtId="164" xfId="0" applyAlignment="1" applyFont="1" applyNumberFormat="1">
      <alignment horizontal="right" vertical="top"/>
    </xf>
    <xf borderId="0" fillId="0" fontId="11" numFmtId="164" xfId="0" applyFont="1" applyNumberFormat="1"/>
    <xf borderId="0" fillId="0" fontId="11" numFmtId="164" xfId="0" applyAlignment="1" applyFont="1" applyNumberFormat="1">
      <alignment vertical="top"/>
    </xf>
    <xf borderId="1" fillId="0" fontId="2" numFmtId="164" xfId="0" applyAlignment="1" applyBorder="1" applyFont="1" applyNumberFormat="1">
      <alignment vertical="top"/>
    </xf>
    <xf borderId="1" fillId="2" fontId="2" numFmtId="164" xfId="0" applyAlignment="1" applyBorder="1" applyFill="1" applyFont="1" applyNumberFormat="1">
      <alignment vertical="top"/>
    </xf>
    <xf borderId="0" fillId="0" fontId="12" numFmtId="164" xfId="0" applyAlignment="1" applyFont="1" applyNumberFormat="1">
      <alignment vertical="center"/>
    </xf>
    <xf borderId="0" fillId="0" fontId="13" numFmtId="164" xfId="0" applyAlignment="1" applyFont="1" applyNumberFormat="1">
      <alignment horizontal="center" shrinkToFit="0" wrapText="1"/>
    </xf>
    <xf borderId="0" fillId="0" fontId="3" numFmtId="0" xfId="0" applyAlignment="1" applyFont="1">
      <alignment shrinkToFit="0" wrapText="1"/>
    </xf>
    <xf borderId="0" fillId="0" fontId="13" numFmtId="164" xfId="0" applyFont="1" applyNumberFormat="1"/>
    <xf borderId="0" fillId="0" fontId="7" numFmtId="164" xfId="0" applyFont="1" applyNumberFormat="1"/>
    <xf borderId="0" fillId="2" fontId="7" numFmtId="164" xfId="0" applyAlignment="1" applyFill="1" applyFont="1" applyNumberFormat="1">
      <alignment vertical="bottom"/>
    </xf>
    <xf borderId="0" fillId="0" fontId="10" numFmtId="164" xfId="0" applyAlignment="1" applyFont="1" applyNumberFormat="1">
      <alignment vertical="bottom"/>
    </xf>
    <xf borderId="0" fillId="2" fontId="7" numFmtId="164" xfId="0" applyAlignment="1" applyFill="1" applyFont="1" applyNumberFormat="1">
      <alignment shrinkToFit="0" vertical="bottom" wrapText="0"/>
    </xf>
    <xf borderId="0" fillId="2" fontId="10" numFmtId="164" xfId="0" applyAlignment="1" applyFill="1" applyFont="1" applyNumberFormat="1">
      <alignment vertical="bottom"/>
    </xf>
    <xf borderId="1" fillId="0" fontId="2" numFmtId="0" xfId="0" applyAlignment="1" applyBorder="1" applyFont="1">
      <alignment vertical="top"/>
    </xf>
    <xf borderId="1" fillId="0" fontId="3" numFmtId="0" xfId="0" applyAlignment="1" applyBorder="1" applyFont="1">
      <alignment vertical="top"/>
    </xf>
    <xf borderId="0" fillId="2" fontId="11" numFmtId="164" xfId="0" applyAlignment="1" applyFill="1" applyFont="1" applyNumberFormat="1">
      <alignment shrinkToFit="0" vertical="bottom" wrapText="0"/>
    </xf>
    <xf borderId="0" fillId="2" fontId="11" numFmtId="164" xfId="0" applyAlignment="1" applyFill="1" applyFont="1" applyNumberFormat="1">
      <alignment readingOrder="0" shrinkToFit="0" vertical="bottom" wrapText="0"/>
    </xf>
    <xf borderId="1" fillId="0" fontId="3" numFmtId="164" xfId="0" applyAlignment="1" applyBorder="1" applyFont="1" applyNumberFormat="1">
      <alignment vertical="top"/>
    </xf>
    <xf borderId="0" fillId="2" fontId="14" numFmtId="164" xfId="0" applyAlignment="1" applyFill="1" applyFont="1" applyNumberFormat="1">
      <alignment shrinkToFit="0" vertical="bottom" wrapText="0"/>
    </xf>
    <xf borderId="1" fillId="0" fontId="11" numFmtId="164" xfId="0" applyAlignment="1" applyBorder="1" applyFont="1" applyNumberFormat="1">
      <alignment vertical="top"/>
    </xf>
    <xf borderId="1" fillId="0" fontId="15" numFmtId="164" xfId="0" applyBorder="1" applyFont="1" applyNumberFormat="1"/>
    <xf borderId="1" fillId="0" fontId="15" numFmtId="0" xfId="0" applyBorder="1" applyFont="1"/>
    <xf borderId="1" fillId="0" fontId="3" numFmtId="164" xfId="0" applyBorder="1" applyFont="1" applyNumberFormat="1"/>
    <xf borderId="1" fillId="0" fontId="10" numFmtId="0" xfId="0" applyAlignment="1" applyBorder="1" applyFont="1">
      <alignment vertical="top"/>
    </xf>
    <xf borderId="1" fillId="0" fontId="7" numFmtId="164" xfId="0" applyAlignment="1" applyBorder="1" applyFont="1" applyNumberFormat="1">
      <alignment vertical="top"/>
    </xf>
    <xf borderId="1" fillId="0" fontId="13" numFmtId="164" xfId="0" applyBorder="1" applyFont="1" applyNumberFormat="1"/>
    <xf borderId="2" fillId="2" fontId="7" numFmtId="0" xfId="0" applyAlignment="1" applyBorder="1" applyFill="1" applyFont="1">
      <alignment shrinkToFit="0" vertical="bottom" wrapText="0"/>
    </xf>
    <xf borderId="0" fillId="0" fontId="12" numFmtId="164" xfId="0" applyFont="1" applyNumberFormat="1"/>
    <xf borderId="0" fillId="0" fontId="16" numFmtId="0" xfId="0" applyFont="1"/>
    <xf borderId="0" fillId="2" fontId="7" numFmtId="0" xfId="0" applyAlignment="1" applyFill="1" applyFont="1">
      <alignment vertical="bottom"/>
    </xf>
    <xf borderId="0" fillId="3" fontId="11" numFmtId="0" xfId="0" applyAlignment="1" applyFill="1" applyFont="1">
      <alignment readingOrder="0" shrinkToFit="0" vertical="bottom" wrapText="0"/>
    </xf>
    <xf borderId="2" fillId="2" fontId="11" numFmtId="0" xfId="0" applyAlignment="1" applyBorder="1" applyFill="1" applyFont="1">
      <alignment shrinkToFit="0" vertical="bottom" wrapText="0"/>
    </xf>
    <xf borderId="0" fillId="3" fontId="10" numFmtId="164" xfId="0" applyAlignment="1" applyFill="1" applyFont="1" applyNumberFormat="1">
      <alignment vertical="bottom"/>
    </xf>
    <xf borderId="2" fillId="2" fontId="11" numFmtId="0" xfId="0" applyAlignment="1" applyBorder="1" applyFill="1" applyFont="1">
      <alignment readingOrder="0" shrinkToFit="0" vertical="bottom" wrapText="0"/>
    </xf>
    <xf borderId="0" fillId="3" fontId="11" numFmtId="164" xfId="0" applyAlignment="1" applyFill="1" applyFont="1" applyNumberFormat="1">
      <alignment horizontal="center" readingOrder="0" vertical="bottom"/>
    </xf>
    <xf borderId="0" fillId="3" fontId="7" numFmtId="0" xfId="0" applyAlignment="1" applyFill="1" applyFont="1">
      <alignment horizontal="right" readingOrder="0" vertical="bottom"/>
    </xf>
    <xf borderId="0" fillId="3" fontId="7" numFmtId="164" xfId="0" applyAlignment="1" applyFill="1" applyFont="1" applyNumberFormat="1">
      <alignment horizontal="right" readingOrder="0" vertical="bottom"/>
    </xf>
    <xf borderId="2" fillId="2" fontId="14" numFmtId="0" xfId="0" applyAlignment="1" applyBorder="1" applyFill="1" applyFont="1">
      <alignment shrinkToFit="0" vertical="bottom" wrapText="0"/>
    </xf>
    <xf borderId="0" fillId="3" fontId="11" numFmtId="164" xfId="0" applyAlignment="1" applyFill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86"/>
    <col customWidth="1" min="2" max="2" width="31.29"/>
    <col customWidth="1" min="3" max="3" width="13.29"/>
    <col customWidth="1" min="4" max="4" width="14.14"/>
    <col customWidth="1" min="5" max="5" width="13.71"/>
    <col customWidth="1" min="6" max="6" width="13.14"/>
    <col customWidth="1" min="7" max="7" width="13.86"/>
    <col customWidth="1" min="8" max="8" width="13.71"/>
    <col customWidth="1" min="9" max="9" width="13.57"/>
    <col customWidth="1" min="10" max="10" width="16.0"/>
    <col customWidth="1" min="11" max="11" width="14.0"/>
    <col customWidth="1" min="12" max="12" width="14.57"/>
    <col customWidth="1" min="13" max="13" width="14.71"/>
    <col customWidth="1" min="14" max="14" width="13.43"/>
    <col customWidth="1" min="15" max="15" width="14.71"/>
  </cols>
  <sheetData>
    <row r="1">
      <c r="A1" s="1"/>
      <c r="B1" s="4"/>
      <c r="C1" s="6"/>
      <c r="D1" s="6"/>
      <c r="E1" s="6"/>
      <c r="F1" s="6"/>
      <c r="G1" s="6"/>
      <c r="H1" s="6"/>
      <c r="I1" s="7"/>
      <c r="J1" s="6"/>
      <c r="K1" s="6"/>
      <c r="L1" s="6"/>
      <c r="M1" s="6"/>
      <c r="N1" s="6"/>
      <c r="O1" s="9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2" t="s">
        <v>4</v>
      </c>
      <c r="C2" s="1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9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16" t="s">
        <v>3</v>
      </c>
      <c r="B3" s="4"/>
      <c r="C3" s="9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9"/>
      <c r="P3" s="3"/>
      <c r="Q3" s="3"/>
      <c r="R3" s="18"/>
    </row>
    <row r="4">
      <c r="A4" s="19" t="s">
        <v>5</v>
      </c>
      <c r="B4" s="19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13</v>
      </c>
      <c r="I4" s="20" t="s">
        <v>14</v>
      </c>
      <c r="J4" s="26" t="s">
        <v>15</v>
      </c>
      <c r="K4" s="26" t="s">
        <v>16</v>
      </c>
      <c r="L4" s="20" t="s">
        <v>17</v>
      </c>
      <c r="M4" s="26" t="s">
        <v>18</v>
      </c>
      <c r="N4" s="20" t="s">
        <v>19</v>
      </c>
      <c r="O4" s="20" t="s">
        <v>20</v>
      </c>
      <c r="P4" s="29"/>
      <c r="Q4" s="3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>
      <c r="A5" s="32">
        <v>1.0</v>
      </c>
      <c r="B5" s="33" t="s">
        <v>29</v>
      </c>
      <c r="C5" s="34">
        <v>845.0</v>
      </c>
      <c r="D5" s="34">
        <v>470.0</v>
      </c>
      <c r="E5" s="34">
        <v>460.0</v>
      </c>
      <c r="F5" s="34">
        <v>615.0</v>
      </c>
      <c r="G5" s="34">
        <v>347.0</v>
      </c>
      <c r="H5" s="34">
        <v>1005.0</v>
      </c>
      <c r="I5" s="34">
        <v>841.0</v>
      </c>
      <c r="J5" s="36">
        <v>750.0</v>
      </c>
      <c r="K5" s="34"/>
      <c r="L5" s="34"/>
      <c r="M5" s="34"/>
      <c r="N5" s="34"/>
      <c r="O5" s="37">
        <f>SUM(C5:N5)</f>
        <v>5333</v>
      </c>
      <c r="P5" s="38"/>
      <c r="Q5" s="39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1"/>
    </row>
    <row r="6">
      <c r="A6" s="32"/>
      <c r="B6" s="33" t="s">
        <v>52</v>
      </c>
      <c r="C6" s="34"/>
      <c r="D6" s="34"/>
      <c r="E6" s="34"/>
      <c r="F6" s="34"/>
      <c r="G6" s="34"/>
      <c r="H6" s="34"/>
      <c r="I6" s="34"/>
      <c r="J6" s="36">
        <v>100.0</v>
      </c>
      <c r="K6" s="34"/>
      <c r="L6" s="34"/>
      <c r="M6" s="34"/>
      <c r="N6" s="34"/>
      <c r="O6" s="37"/>
      <c r="P6" s="38"/>
      <c r="Q6" s="39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1"/>
    </row>
    <row r="7">
      <c r="A7" s="32">
        <v>2.0</v>
      </c>
      <c r="B7" s="33" t="s">
        <v>55</v>
      </c>
      <c r="C7" s="34">
        <v>125.3</v>
      </c>
      <c r="D7" s="34">
        <v>152.0</v>
      </c>
      <c r="E7" s="34">
        <v>130.0</v>
      </c>
      <c r="F7" s="34">
        <v>115.0</v>
      </c>
      <c r="G7" s="34">
        <v>90.0</v>
      </c>
      <c r="H7" s="34">
        <v>100.0</v>
      </c>
      <c r="I7" s="34">
        <v>114.0</v>
      </c>
      <c r="J7" s="36">
        <v>109.8</v>
      </c>
      <c r="K7" s="34"/>
      <c r="L7" s="34"/>
      <c r="M7" s="34"/>
      <c r="N7" s="34"/>
      <c r="O7" s="37">
        <f t="shared" ref="O7:O12" si="1">SUM(C7:N7)</f>
        <v>936.1</v>
      </c>
      <c r="P7" s="38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1"/>
    </row>
    <row r="8">
      <c r="A8" s="32">
        <v>3.0</v>
      </c>
      <c r="B8" s="33" t="s">
        <v>61</v>
      </c>
      <c r="C8" s="34">
        <v>730.0</v>
      </c>
      <c r="D8" s="34"/>
      <c r="E8" s="34"/>
      <c r="F8" s="34"/>
      <c r="G8" s="34">
        <v>800.0</v>
      </c>
      <c r="H8" s="34"/>
      <c r="I8" s="34"/>
      <c r="J8" s="36"/>
      <c r="K8" s="34"/>
      <c r="L8" s="34"/>
      <c r="M8" s="34"/>
      <c r="N8" s="34"/>
      <c r="O8" s="37">
        <f t="shared" si="1"/>
        <v>1530</v>
      </c>
      <c r="P8" s="38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>
      <c r="A9" s="32">
        <v>4.0</v>
      </c>
      <c r="B9" s="43" t="s">
        <v>64</v>
      </c>
      <c r="C9" s="34">
        <v>100.0</v>
      </c>
      <c r="D9" s="34">
        <v>100.0</v>
      </c>
      <c r="E9" s="34"/>
      <c r="F9" s="34">
        <v>100.0</v>
      </c>
      <c r="G9" s="34">
        <v>100.0</v>
      </c>
      <c r="H9" s="34"/>
      <c r="I9" s="34">
        <v>100.0</v>
      </c>
      <c r="J9" s="36"/>
      <c r="K9" s="34"/>
      <c r="L9" s="34"/>
      <c r="M9" s="34"/>
      <c r="N9" s="34"/>
      <c r="O9" s="37">
        <f t="shared" si="1"/>
        <v>500</v>
      </c>
      <c r="P9" s="38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1"/>
    </row>
    <row r="10">
      <c r="A10" s="32">
        <v>5.0</v>
      </c>
      <c r="B10" s="45" t="s">
        <v>68</v>
      </c>
      <c r="C10" s="34"/>
      <c r="D10" s="34">
        <v>2398.0</v>
      </c>
      <c r="E10" s="34">
        <v>1015.0</v>
      </c>
      <c r="F10" s="34"/>
      <c r="G10" s="34">
        <v>2158.0</v>
      </c>
      <c r="H10" s="34">
        <v>810.0</v>
      </c>
      <c r="I10" s="34"/>
      <c r="J10" s="36">
        <v>2243.0</v>
      </c>
      <c r="K10" s="34"/>
      <c r="L10" s="34"/>
      <c r="M10" s="34"/>
      <c r="N10" s="34"/>
      <c r="O10" s="37">
        <f t="shared" si="1"/>
        <v>8624</v>
      </c>
      <c r="P10" s="38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1"/>
    </row>
    <row r="11">
      <c r="A11" s="32">
        <v>6.0</v>
      </c>
      <c r="B11" s="43" t="s">
        <v>72</v>
      </c>
      <c r="C11" s="34">
        <v>225.5</v>
      </c>
      <c r="D11" s="34">
        <v>279.0</v>
      </c>
      <c r="E11" s="34"/>
      <c r="F11" s="34">
        <v>332.0</v>
      </c>
      <c r="G11" s="34">
        <v>230.0</v>
      </c>
      <c r="H11" s="34"/>
      <c r="I11" s="34"/>
      <c r="J11" s="36">
        <v>339.3</v>
      </c>
      <c r="K11" s="34"/>
      <c r="L11" s="34"/>
      <c r="M11" s="34"/>
      <c r="N11" s="34"/>
      <c r="O11" s="37">
        <f t="shared" si="1"/>
        <v>1405.8</v>
      </c>
      <c r="P11" s="38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</row>
    <row r="12">
      <c r="A12" s="32">
        <v>7.0</v>
      </c>
      <c r="B12" s="33" t="s">
        <v>77</v>
      </c>
      <c r="C12" s="34">
        <v>251.5</v>
      </c>
      <c r="D12" s="34">
        <v>172.0</v>
      </c>
      <c r="E12" s="34"/>
      <c r="F12" s="34">
        <v>252.0</v>
      </c>
      <c r="G12" s="34">
        <v>152.0</v>
      </c>
      <c r="H12" s="34">
        <v>810.0</v>
      </c>
      <c r="I12" s="34">
        <v>95.0</v>
      </c>
      <c r="J12" s="36">
        <v>500.0</v>
      </c>
      <c r="K12" s="34"/>
      <c r="L12" s="34"/>
      <c r="M12" s="34"/>
      <c r="N12" s="34"/>
      <c r="O12" s="37">
        <f t="shared" si="1"/>
        <v>2232.5</v>
      </c>
      <c r="P12" s="38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1"/>
    </row>
    <row r="13">
      <c r="A13" s="32"/>
      <c r="B13" s="33" t="s">
        <v>79</v>
      </c>
      <c r="C13" s="34"/>
      <c r="D13" s="34"/>
      <c r="E13" s="34"/>
      <c r="F13" s="34"/>
      <c r="G13" s="34"/>
      <c r="H13" s="34"/>
      <c r="I13" s="34"/>
      <c r="J13" s="36">
        <v>180.0</v>
      </c>
      <c r="K13" s="34"/>
      <c r="L13" s="34"/>
      <c r="M13" s="34"/>
      <c r="N13" s="34"/>
      <c r="O13" s="37"/>
      <c r="P13" s="38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</row>
    <row r="14">
      <c r="A14" s="32">
        <v>8.0</v>
      </c>
      <c r="B14" s="33" t="s">
        <v>82</v>
      </c>
      <c r="C14" s="34">
        <v>2830.8</v>
      </c>
      <c r="D14" s="34">
        <v>1573.26</v>
      </c>
      <c r="E14" s="34">
        <v>3000.0</v>
      </c>
      <c r="F14" s="34">
        <v>4000.0</v>
      </c>
      <c r="G14" s="34">
        <v>5000.0</v>
      </c>
      <c r="H14" s="34">
        <v>4000.0</v>
      </c>
      <c r="I14" s="34">
        <v>5000.0</v>
      </c>
      <c r="J14" s="36">
        <v>5500.0</v>
      </c>
      <c r="K14" s="34"/>
      <c r="L14" s="34"/>
      <c r="M14" s="34"/>
      <c r="N14" s="34"/>
      <c r="O14" s="37">
        <f t="shared" ref="O14:O64" si="2">SUM(C14:N14)</f>
        <v>30904.06</v>
      </c>
      <c r="P14" s="38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>
      <c r="A15" s="32">
        <v>9.0</v>
      </c>
      <c r="B15" s="43" t="s">
        <v>85</v>
      </c>
      <c r="C15" s="34">
        <v>50.0</v>
      </c>
      <c r="D15" s="34">
        <v>100.0</v>
      </c>
      <c r="E15" s="34">
        <v>50.0</v>
      </c>
      <c r="F15" s="34">
        <v>50.0</v>
      </c>
      <c r="G15" s="34">
        <v>50.0</v>
      </c>
      <c r="H15" s="34">
        <v>50.0</v>
      </c>
      <c r="I15" s="34">
        <v>50.0</v>
      </c>
      <c r="J15" s="36">
        <v>50.0</v>
      </c>
      <c r="K15" s="34"/>
      <c r="L15" s="34"/>
      <c r="M15" s="34"/>
      <c r="N15" s="34"/>
      <c r="O15" s="37">
        <f t="shared" si="2"/>
        <v>450</v>
      </c>
      <c r="P15" s="38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>
      <c r="A16" s="32">
        <v>10.0</v>
      </c>
      <c r="B16" s="43" t="s">
        <v>89</v>
      </c>
      <c r="C16" s="34">
        <v>50.0</v>
      </c>
      <c r="D16" s="34">
        <v>100.0</v>
      </c>
      <c r="E16" s="34">
        <v>50.0</v>
      </c>
      <c r="F16" s="34">
        <v>50.0</v>
      </c>
      <c r="G16" s="34">
        <v>50.0</v>
      </c>
      <c r="H16" s="34">
        <v>50.0</v>
      </c>
      <c r="I16" s="34">
        <v>50.0</v>
      </c>
      <c r="J16" s="36">
        <v>100.0</v>
      </c>
      <c r="K16" s="34"/>
      <c r="L16" s="34"/>
      <c r="M16" s="34"/>
      <c r="N16" s="34"/>
      <c r="O16" s="37">
        <f t="shared" si="2"/>
        <v>500</v>
      </c>
      <c r="P16" s="38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>
      <c r="A17" s="32">
        <v>11.0</v>
      </c>
      <c r="B17" s="43" t="s">
        <v>93</v>
      </c>
      <c r="C17" s="34">
        <v>100.0</v>
      </c>
      <c r="D17" s="34">
        <v>100.0</v>
      </c>
      <c r="E17" s="34">
        <v>1324.93</v>
      </c>
      <c r="F17" s="34">
        <v>1535.0</v>
      </c>
      <c r="G17" s="34">
        <v>1636.18</v>
      </c>
      <c r="H17" s="34">
        <v>1096.55</v>
      </c>
      <c r="I17" s="34">
        <v>1347.29</v>
      </c>
      <c r="J17" s="36">
        <v>1900.0</v>
      </c>
      <c r="K17" s="34"/>
      <c r="L17" s="34"/>
      <c r="M17" s="34"/>
      <c r="N17" s="34"/>
      <c r="O17" s="37">
        <f t="shared" si="2"/>
        <v>9039.95</v>
      </c>
      <c r="P17" s="38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>
      <c r="A18" s="32">
        <v>12.0</v>
      </c>
      <c r="B18" s="33" t="s">
        <v>98</v>
      </c>
      <c r="C18" s="34">
        <v>1234.0</v>
      </c>
      <c r="D18" s="34">
        <v>719.0</v>
      </c>
      <c r="E18" s="34">
        <v>601.22</v>
      </c>
      <c r="F18" s="34">
        <v>429.39</v>
      </c>
      <c r="G18" s="34">
        <v>100.0</v>
      </c>
      <c r="H18" s="34">
        <v>624.6</v>
      </c>
      <c r="I18" s="34">
        <v>115.43</v>
      </c>
      <c r="J18" s="36">
        <v>241.05</v>
      </c>
      <c r="K18" s="34"/>
      <c r="L18" s="34"/>
      <c r="M18" s="34"/>
      <c r="N18" s="34"/>
      <c r="O18" s="37">
        <f t="shared" si="2"/>
        <v>4064.69</v>
      </c>
      <c r="P18" s="38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1"/>
    </row>
    <row r="19">
      <c r="A19" s="32">
        <v>13.0</v>
      </c>
      <c r="B19" s="33" t="s">
        <v>100</v>
      </c>
      <c r="C19" s="34">
        <v>584.98</v>
      </c>
      <c r="D19" s="34">
        <v>584.98</v>
      </c>
      <c r="E19" s="34">
        <v>765.84</v>
      </c>
      <c r="F19" s="34">
        <v>441.84</v>
      </c>
      <c r="G19" s="34">
        <v>720.0</v>
      </c>
      <c r="H19" s="34">
        <v>530.97</v>
      </c>
      <c r="I19" s="34">
        <v>512.0</v>
      </c>
      <c r="J19" s="36">
        <v>792.0</v>
      </c>
      <c r="K19" s="34"/>
      <c r="L19" s="34"/>
      <c r="M19" s="34"/>
      <c r="N19" s="34"/>
      <c r="O19" s="37">
        <f t="shared" si="2"/>
        <v>4932.61</v>
      </c>
      <c r="P19" s="38"/>
      <c r="Q19" s="39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1"/>
    </row>
    <row r="20">
      <c r="A20" s="32">
        <v>14.0</v>
      </c>
      <c r="B20" s="33" t="s">
        <v>103</v>
      </c>
      <c r="C20" s="34">
        <v>200.0</v>
      </c>
      <c r="D20" s="34">
        <v>200.0</v>
      </c>
      <c r="E20" s="34">
        <v>200.0</v>
      </c>
      <c r="F20" s="34">
        <v>200.0</v>
      </c>
      <c r="G20" s="34">
        <v>200.0</v>
      </c>
      <c r="H20" s="34">
        <v>200.0</v>
      </c>
      <c r="I20" s="34">
        <v>200.0</v>
      </c>
      <c r="J20" s="36">
        <v>200.0</v>
      </c>
      <c r="K20" s="34"/>
      <c r="L20" s="34"/>
      <c r="M20" s="34"/>
      <c r="N20" s="34"/>
      <c r="O20" s="37">
        <f t="shared" si="2"/>
        <v>1600</v>
      </c>
      <c r="P20" s="38"/>
      <c r="Q20" s="39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1"/>
    </row>
    <row r="21">
      <c r="A21" s="32">
        <v>15.0</v>
      </c>
      <c r="B21" s="33" t="s">
        <v>107</v>
      </c>
      <c r="C21" s="34"/>
      <c r="D21" s="34"/>
      <c r="E21" s="34"/>
      <c r="F21" s="34"/>
      <c r="G21" s="34"/>
      <c r="H21" s="34"/>
      <c r="I21" s="34">
        <v>3591.0</v>
      </c>
      <c r="J21" s="34"/>
      <c r="K21" s="34"/>
      <c r="L21" s="34"/>
      <c r="M21" s="34"/>
      <c r="N21" s="34"/>
      <c r="O21" s="37">
        <f t="shared" si="2"/>
        <v>3591</v>
      </c>
      <c r="P21" s="38"/>
      <c r="Q21" s="39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1"/>
    </row>
    <row r="22">
      <c r="A22" s="32">
        <v>16.0</v>
      </c>
      <c r="B22" s="33" t="s">
        <v>110</v>
      </c>
      <c r="C22" s="34">
        <v>470.0</v>
      </c>
      <c r="D22" s="34">
        <v>250.0</v>
      </c>
      <c r="E22" s="34">
        <v>250.0</v>
      </c>
      <c r="F22" s="34">
        <v>260.0</v>
      </c>
      <c r="G22" s="34">
        <v>350.0</v>
      </c>
      <c r="H22" s="34"/>
      <c r="I22" s="34">
        <v>460.0</v>
      </c>
      <c r="J22" s="34">
        <v>350.0</v>
      </c>
      <c r="K22" s="34"/>
      <c r="L22" s="34"/>
      <c r="M22" s="34"/>
      <c r="N22" s="34"/>
      <c r="O22" s="37">
        <f t="shared" si="2"/>
        <v>2390</v>
      </c>
      <c r="P22" s="38"/>
      <c r="Q22" s="39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1"/>
    </row>
    <row r="23">
      <c r="A23" s="32">
        <v>17.0</v>
      </c>
      <c r="B23" s="33" t="s">
        <v>112</v>
      </c>
      <c r="C23" s="34">
        <v>900.0</v>
      </c>
      <c r="D23" s="34">
        <v>1050.0</v>
      </c>
      <c r="E23" s="34"/>
      <c r="F23" s="34">
        <v>1200.0</v>
      </c>
      <c r="G23" s="34">
        <v>700.0</v>
      </c>
      <c r="H23" s="34">
        <v>600.0</v>
      </c>
      <c r="I23" s="34">
        <v>600.0</v>
      </c>
      <c r="J23" s="34">
        <v>900.0</v>
      </c>
      <c r="K23" s="34"/>
      <c r="L23" s="34"/>
      <c r="M23" s="34"/>
      <c r="N23" s="34"/>
      <c r="O23" s="37">
        <f t="shared" si="2"/>
        <v>5950</v>
      </c>
      <c r="P23" s="38"/>
      <c r="Q23" s="39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1"/>
    </row>
    <row r="24">
      <c r="A24" s="32">
        <v>18.0</v>
      </c>
      <c r="B24" s="33" t="s">
        <v>115</v>
      </c>
      <c r="C24" s="34">
        <v>200.0</v>
      </c>
      <c r="D24" s="34">
        <v>300.0</v>
      </c>
      <c r="E24" s="34"/>
      <c r="F24" s="34"/>
      <c r="G24" s="34">
        <v>250.0</v>
      </c>
      <c r="H24" s="34"/>
      <c r="I24" s="34"/>
      <c r="J24" s="36">
        <v>300.0</v>
      </c>
      <c r="K24" s="34"/>
      <c r="L24" s="34"/>
      <c r="M24" s="34"/>
      <c r="N24" s="34"/>
      <c r="O24" s="37">
        <f t="shared" si="2"/>
        <v>1050</v>
      </c>
      <c r="P24" s="38"/>
      <c r="Q24" s="39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1"/>
    </row>
    <row r="25">
      <c r="A25" s="32">
        <v>19.0</v>
      </c>
      <c r="B25" s="33" t="s">
        <v>117</v>
      </c>
      <c r="C25" s="34">
        <v>151.2</v>
      </c>
      <c r="D25" s="34">
        <v>115.0</v>
      </c>
      <c r="E25" s="34">
        <v>109.7</v>
      </c>
      <c r="F25" s="34">
        <v>292.08</v>
      </c>
      <c r="G25" s="34">
        <v>100.97</v>
      </c>
      <c r="H25" s="34">
        <v>100.0</v>
      </c>
      <c r="I25" s="34">
        <v>123.3</v>
      </c>
      <c r="J25" s="34">
        <v>171.97</v>
      </c>
      <c r="K25" s="34"/>
      <c r="L25" s="34"/>
      <c r="M25" s="34"/>
      <c r="N25" s="34"/>
      <c r="O25" s="37">
        <f t="shared" si="2"/>
        <v>1164.22</v>
      </c>
      <c r="P25" s="38"/>
      <c r="Q25" s="39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1"/>
    </row>
    <row r="26">
      <c r="A26" s="32">
        <v>20.0</v>
      </c>
      <c r="B26" s="33" t="s">
        <v>120</v>
      </c>
      <c r="C26" s="34">
        <v>100.0</v>
      </c>
      <c r="D26" s="34">
        <v>100.0</v>
      </c>
      <c r="E26" s="34">
        <v>100.0</v>
      </c>
      <c r="F26" s="34">
        <v>100.0</v>
      </c>
      <c r="G26" s="34">
        <v>37.0</v>
      </c>
      <c r="H26" s="34">
        <v>74.0</v>
      </c>
      <c r="I26" s="34">
        <v>50.0</v>
      </c>
      <c r="J26" s="34">
        <v>100.0</v>
      </c>
      <c r="K26" s="34"/>
      <c r="L26" s="34"/>
      <c r="M26" s="34"/>
      <c r="N26" s="34"/>
      <c r="O26" s="37">
        <f t="shared" si="2"/>
        <v>661</v>
      </c>
      <c r="P26" s="38"/>
      <c r="Q26" s="39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1"/>
    </row>
    <row r="27">
      <c r="A27" s="32">
        <v>21.0</v>
      </c>
      <c r="B27" s="33" t="s">
        <v>123</v>
      </c>
      <c r="C27" s="34"/>
      <c r="D27" s="34">
        <v>259.85</v>
      </c>
      <c r="E27" s="34">
        <v>456.11</v>
      </c>
      <c r="F27" s="34">
        <v>352.25</v>
      </c>
      <c r="G27" s="34">
        <v>501.02</v>
      </c>
      <c r="H27" s="34">
        <v>503.95</v>
      </c>
      <c r="I27" s="34">
        <v>277.76</v>
      </c>
      <c r="J27" s="34"/>
      <c r="K27" s="34"/>
      <c r="L27" s="34"/>
      <c r="M27" s="34"/>
      <c r="N27" s="34"/>
      <c r="O27" s="37">
        <f t="shared" si="2"/>
        <v>2350.94</v>
      </c>
      <c r="P27" s="38"/>
      <c r="Q27" s="39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1"/>
    </row>
    <row r="28">
      <c r="A28" s="32">
        <v>22.0</v>
      </c>
      <c r="B28" s="33" t="s">
        <v>125</v>
      </c>
      <c r="C28" s="34">
        <v>621.0</v>
      </c>
      <c r="D28" s="34">
        <v>675.4</v>
      </c>
      <c r="E28" s="34"/>
      <c r="F28" s="34"/>
      <c r="G28" s="34">
        <v>2235.0</v>
      </c>
      <c r="H28" s="34"/>
      <c r="I28" s="34">
        <v>499.0</v>
      </c>
      <c r="J28" s="34"/>
      <c r="K28" s="34"/>
      <c r="L28" s="34"/>
      <c r="M28" s="34"/>
      <c r="N28" s="34"/>
      <c r="O28" s="37">
        <f t="shared" si="2"/>
        <v>4030.4</v>
      </c>
      <c r="P28" s="38"/>
      <c r="Q28" s="39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1"/>
    </row>
    <row r="29">
      <c r="A29" s="32">
        <v>23.0</v>
      </c>
      <c r="B29" s="33" t="s">
        <v>128</v>
      </c>
      <c r="C29" s="34">
        <v>1403.0</v>
      </c>
      <c r="D29" s="34">
        <v>954.0</v>
      </c>
      <c r="E29" s="34">
        <v>1101.0</v>
      </c>
      <c r="F29" s="34">
        <v>1253.0</v>
      </c>
      <c r="G29" s="34">
        <v>1368.0</v>
      </c>
      <c r="H29" s="34">
        <v>713.0</v>
      </c>
      <c r="I29" s="34">
        <v>786.0</v>
      </c>
      <c r="J29" s="34">
        <v>2040.0</v>
      </c>
      <c r="K29" s="34"/>
      <c r="L29" s="34"/>
      <c r="M29" s="34"/>
      <c r="N29" s="34"/>
      <c r="O29" s="37">
        <f t="shared" si="2"/>
        <v>9618</v>
      </c>
      <c r="P29" s="38"/>
      <c r="Q29" s="39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1"/>
    </row>
    <row r="30">
      <c r="A30" s="32">
        <v>24.0</v>
      </c>
      <c r="B30" s="33" t="s">
        <v>130</v>
      </c>
      <c r="C30" s="34">
        <v>350.0</v>
      </c>
      <c r="D30" s="34">
        <v>300.0</v>
      </c>
      <c r="E30" s="34">
        <v>320.0</v>
      </c>
      <c r="F30" s="34">
        <v>350.0</v>
      </c>
      <c r="G30" s="34">
        <v>400.0</v>
      </c>
      <c r="H30" s="34">
        <v>350.0</v>
      </c>
      <c r="I30" s="34">
        <v>320.0</v>
      </c>
      <c r="J30" s="34">
        <v>400.0</v>
      </c>
      <c r="K30" s="34"/>
      <c r="L30" s="34"/>
      <c r="M30" s="34"/>
      <c r="N30" s="34"/>
      <c r="O30" s="37">
        <f t="shared" si="2"/>
        <v>2790</v>
      </c>
      <c r="P30" s="38"/>
      <c r="Q30" s="39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1"/>
    </row>
    <row r="31">
      <c r="A31" s="32">
        <v>25.0</v>
      </c>
      <c r="B31" s="33" t="s">
        <v>132</v>
      </c>
      <c r="C31" s="34">
        <v>500.0</v>
      </c>
      <c r="D31" s="34">
        <v>200.0</v>
      </c>
      <c r="E31" s="34">
        <v>350.0</v>
      </c>
      <c r="F31" s="34">
        <v>500.0</v>
      </c>
      <c r="G31" s="34"/>
      <c r="H31" s="34">
        <v>200.0</v>
      </c>
      <c r="I31" s="34"/>
      <c r="J31" s="36">
        <v>500.0</v>
      </c>
      <c r="K31" s="34"/>
      <c r="L31" s="34"/>
      <c r="M31" s="34"/>
      <c r="N31" s="34"/>
      <c r="O31" s="37">
        <f t="shared" si="2"/>
        <v>2250</v>
      </c>
      <c r="P31" s="38"/>
      <c r="Q31" s="39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1"/>
    </row>
    <row r="32">
      <c r="A32" s="32">
        <v>26.0</v>
      </c>
      <c r="B32" s="33" t="s">
        <v>134</v>
      </c>
      <c r="C32" s="34">
        <v>500.0</v>
      </c>
      <c r="D32" s="34">
        <v>540.0</v>
      </c>
      <c r="E32" s="34">
        <v>520.0</v>
      </c>
      <c r="F32" s="34">
        <v>586.0</v>
      </c>
      <c r="G32" s="34"/>
      <c r="H32" s="34"/>
      <c r="I32" s="34"/>
      <c r="J32" s="36">
        <v>800.0</v>
      </c>
      <c r="K32" s="34"/>
      <c r="L32" s="34"/>
      <c r="M32" s="34"/>
      <c r="N32" s="34"/>
      <c r="O32" s="37">
        <f t="shared" si="2"/>
        <v>2946</v>
      </c>
      <c r="P32" s="38"/>
      <c r="Q32" s="39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1"/>
    </row>
    <row r="33">
      <c r="A33" s="32">
        <v>27.0</v>
      </c>
      <c r="B33" s="33" t="s">
        <v>135</v>
      </c>
      <c r="C33" s="34">
        <v>1758.12</v>
      </c>
      <c r="D33" s="34">
        <v>1842.58</v>
      </c>
      <c r="E33" s="34">
        <v>2624.6</v>
      </c>
      <c r="F33" s="34">
        <v>1553.9</v>
      </c>
      <c r="G33" s="34">
        <v>3469.6</v>
      </c>
      <c r="H33" s="34">
        <v>2264.05</v>
      </c>
      <c r="I33" s="34">
        <v>2383.54</v>
      </c>
      <c r="J33" s="34">
        <v>3015.84</v>
      </c>
      <c r="K33" s="34"/>
      <c r="L33" s="34"/>
      <c r="M33" s="34"/>
      <c r="N33" s="34"/>
      <c r="O33" s="37">
        <f t="shared" si="2"/>
        <v>18912.23</v>
      </c>
      <c r="P33" s="38"/>
      <c r="Q33" s="39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1"/>
    </row>
    <row r="34">
      <c r="A34" s="32">
        <v>28.0</v>
      </c>
      <c r="B34" s="33" t="s">
        <v>137</v>
      </c>
      <c r="C34" s="34">
        <v>150.0</v>
      </c>
      <c r="D34" s="34">
        <v>530.0</v>
      </c>
      <c r="E34" s="34"/>
      <c r="F34" s="34">
        <v>752.9</v>
      </c>
      <c r="G34" s="34">
        <v>325.48</v>
      </c>
      <c r="H34" s="34">
        <v>313.88</v>
      </c>
      <c r="I34" s="34">
        <v>303.19</v>
      </c>
      <c r="J34" s="36">
        <v>429.43</v>
      </c>
      <c r="K34" s="34"/>
      <c r="L34" s="34"/>
      <c r="M34" s="34"/>
      <c r="N34" s="34"/>
      <c r="O34" s="37">
        <f t="shared" si="2"/>
        <v>2804.88</v>
      </c>
      <c r="P34" s="38"/>
      <c r="Q34" s="39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1"/>
    </row>
    <row r="35">
      <c r="A35" s="32">
        <v>29.0</v>
      </c>
      <c r="B35" s="33" t="s">
        <v>141</v>
      </c>
      <c r="C35" s="34">
        <v>100.0</v>
      </c>
      <c r="D35" s="34">
        <v>270.0</v>
      </c>
      <c r="E35" s="34"/>
      <c r="F35" s="34">
        <v>291.02</v>
      </c>
      <c r="G35" s="34">
        <v>50.0</v>
      </c>
      <c r="H35" s="34">
        <v>50.0</v>
      </c>
      <c r="I35" s="34">
        <v>50.0</v>
      </c>
      <c r="J35" s="36">
        <v>100.0</v>
      </c>
      <c r="K35" s="34"/>
      <c r="L35" s="34"/>
      <c r="M35" s="34"/>
      <c r="N35" s="34"/>
      <c r="O35" s="37">
        <f t="shared" si="2"/>
        <v>911.02</v>
      </c>
      <c r="P35" s="38"/>
      <c r="Q35" s="39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1"/>
    </row>
    <row r="36">
      <c r="A36" s="32">
        <v>30.0</v>
      </c>
      <c r="B36" s="33" t="s">
        <v>147</v>
      </c>
      <c r="C36" s="34">
        <v>1600.0</v>
      </c>
      <c r="D36" s="34">
        <v>1600.0</v>
      </c>
      <c r="E36" s="34">
        <v>2000.0</v>
      </c>
      <c r="F36" s="34">
        <v>1600.0</v>
      </c>
      <c r="G36" s="34">
        <v>2000.0</v>
      </c>
      <c r="H36" s="34">
        <v>1600.0</v>
      </c>
      <c r="I36" s="34">
        <v>1600.0</v>
      </c>
      <c r="J36" s="36">
        <v>2000.0</v>
      </c>
      <c r="K36" s="34"/>
      <c r="L36" s="34"/>
      <c r="M36" s="34"/>
      <c r="N36" s="34"/>
      <c r="O36" s="37">
        <f t="shared" si="2"/>
        <v>14000</v>
      </c>
      <c r="P36" s="38"/>
      <c r="Q36" s="39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1"/>
    </row>
    <row r="37">
      <c r="A37" s="32">
        <v>31.0</v>
      </c>
      <c r="B37" s="33" t="s">
        <v>150</v>
      </c>
      <c r="C37" s="34">
        <v>250.0</v>
      </c>
      <c r="D37" s="34">
        <v>210.0</v>
      </c>
      <c r="E37" s="34">
        <v>300.0</v>
      </c>
      <c r="F37" s="34">
        <v>370.0</v>
      </c>
      <c r="G37" s="34">
        <v>360.0</v>
      </c>
      <c r="H37" s="34">
        <v>160.0</v>
      </c>
      <c r="I37" s="34">
        <v>320.0</v>
      </c>
      <c r="J37" s="36">
        <v>400.0</v>
      </c>
      <c r="K37" s="34"/>
      <c r="L37" s="34"/>
      <c r="M37" s="34"/>
      <c r="N37" s="34"/>
      <c r="O37" s="37">
        <f t="shared" si="2"/>
        <v>2370</v>
      </c>
      <c r="P37" s="38"/>
      <c r="Q37" s="39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1"/>
    </row>
    <row r="38">
      <c r="A38" s="32">
        <v>32.0</v>
      </c>
      <c r="B38" s="33" t="s">
        <v>152</v>
      </c>
      <c r="C38" s="34">
        <v>370.0</v>
      </c>
      <c r="D38" s="34">
        <v>482.5</v>
      </c>
      <c r="E38" s="34"/>
      <c r="F38" s="34">
        <v>250.0</v>
      </c>
      <c r="G38" s="34"/>
      <c r="H38" s="34">
        <v>525.0</v>
      </c>
      <c r="I38" s="34">
        <v>300.0</v>
      </c>
      <c r="J38" s="36">
        <v>500.0</v>
      </c>
      <c r="K38" s="34"/>
      <c r="L38" s="34"/>
      <c r="M38" s="34"/>
      <c r="N38" s="34"/>
      <c r="O38" s="37">
        <f t="shared" si="2"/>
        <v>2427.5</v>
      </c>
      <c r="P38" s="38"/>
      <c r="Q38" s="39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1"/>
    </row>
    <row r="39">
      <c r="A39" s="32">
        <v>33.0</v>
      </c>
      <c r="B39" s="33" t="s">
        <v>153</v>
      </c>
      <c r="C39" s="34"/>
      <c r="D39" s="52"/>
      <c r="E39" s="52"/>
      <c r="F39" s="34">
        <v>200.0</v>
      </c>
      <c r="G39" s="34"/>
      <c r="H39" s="52"/>
      <c r="I39" s="52"/>
      <c r="J39" s="53"/>
      <c r="K39" s="52"/>
      <c r="L39" s="52"/>
      <c r="M39" s="52"/>
      <c r="N39" s="52"/>
      <c r="O39" s="37">
        <f t="shared" si="2"/>
        <v>200</v>
      </c>
      <c r="P39" s="38"/>
      <c r="Q39" s="39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1"/>
    </row>
    <row r="40">
      <c r="A40" s="32">
        <v>34.0</v>
      </c>
      <c r="B40" s="43" t="s">
        <v>154</v>
      </c>
      <c r="C40" s="34">
        <v>417.0</v>
      </c>
      <c r="D40" s="34">
        <v>154.0</v>
      </c>
      <c r="E40" s="34"/>
      <c r="F40" s="34">
        <v>463.1</v>
      </c>
      <c r="G40" s="34">
        <v>243.2</v>
      </c>
      <c r="H40" s="34"/>
      <c r="I40" s="34">
        <v>149.0</v>
      </c>
      <c r="J40" s="36">
        <v>83.1</v>
      </c>
      <c r="K40" s="34"/>
      <c r="L40" s="34"/>
      <c r="M40" s="34"/>
      <c r="N40" s="34"/>
      <c r="O40" s="37">
        <f t="shared" si="2"/>
        <v>1509.4</v>
      </c>
      <c r="P40" s="38"/>
      <c r="Q40" s="39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1"/>
    </row>
    <row r="41">
      <c r="A41" s="32">
        <v>35.0</v>
      </c>
      <c r="B41" s="43" t="s">
        <v>155</v>
      </c>
      <c r="C41" s="34">
        <v>380.0</v>
      </c>
      <c r="D41" s="34">
        <v>205.0</v>
      </c>
      <c r="E41" s="34"/>
      <c r="F41" s="34">
        <v>446.1</v>
      </c>
      <c r="G41" s="34">
        <v>181.0</v>
      </c>
      <c r="H41" s="34"/>
      <c r="I41" s="34">
        <v>155.0</v>
      </c>
      <c r="J41" s="36">
        <v>219.0</v>
      </c>
      <c r="K41" s="34"/>
      <c r="L41" s="34"/>
      <c r="M41" s="34"/>
      <c r="N41" s="34"/>
      <c r="O41" s="37">
        <f t="shared" si="2"/>
        <v>1586.1</v>
      </c>
      <c r="P41" s="38"/>
      <c r="Q41" s="39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1"/>
    </row>
    <row r="42">
      <c r="A42" s="32">
        <v>36.0</v>
      </c>
      <c r="B42" s="43" t="s">
        <v>156</v>
      </c>
      <c r="C42" s="34">
        <v>1775.35</v>
      </c>
      <c r="D42" s="34">
        <v>312.55</v>
      </c>
      <c r="E42" s="34"/>
      <c r="F42" s="34">
        <v>1022.7</v>
      </c>
      <c r="G42" s="34"/>
      <c r="H42" s="34">
        <v>924.1</v>
      </c>
      <c r="I42" s="34">
        <v>456.2</v>
      </c>
      <c r="J42" s="36">
        <v>300.0</v>
      </c>
      <c r="K42" s="34"/>
      <c r="L42" s="34"/>
      <c r="M42" s="34"/>
      <c r="N42" s="34"/>
      <c r="O42" s="37">
        <f t="shared" si="2"/>
        <v>4790.9</v>
      </c>
      <c r="P42" s="38"/>
      <c r="Q42" s="39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1"/>
    </row>
    <row r="43">
      <c r="A43" s="32">
        <v>38.0</v>
      </c>
      <c r="B43" s="33" t="s">
        <v>157</v>
      </c>
      <c r="C43" s="34">
        <v>825.8</v>
      </c>
      <c r="D43" s="34">
        <v>1082.24</v>
      </c>
      <c r="E43" s="34">
        <v>730.67</v>
      </c>
      <c r="F43" s="34">
        <v>827.88</v>
      </c>
      <c r="G43" s="34">
        <v>1216.86</v>
      </c>
      <c r="H43" s="34">
        <v>581.61</v>
      </c>
      <c r="I43" s="36">
        <v>803.43</v>
      </c>
      <c r="J43" s="36">
        <v>843.57</v>
      </c>
      <c r="K43" s="34"/>
      <c r="L43" s="34"/>
      <c r="M43" s="34"/>
      <c r="N43" s="34"/>
      <c r="O43" s="37">
        <f t="shared" si="2"/>
        <v>6912.06</v>
      </c>
      <c r="P43" s="38"/>
      <c r="Q43" s="39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1"/>
    </row>
    <row r="44">
      <c r="A44" s="32">
        <v>39.0</v>
      </c>
      <c r="B44" s="33" t="s">
        <v>158</v>
      </c>
      <c r="C44" s="34">
        <v>120.0</v>
      </c>
      <c r="D44" s="34">
        <v>100.0</v>
      </c>
      <c r="E44" s="34"/>
      <c r="F44" s="34">
        <v>100.0</v>
      </c>
      <c r="G44" s="34">
        <v>100.0</v>
      </c>
      <c r="H44" s="34">
        <v>100.0</v>
      </c>
      <c r="I44" s="34">
        <v>200.0</v>
      </c>
      <c r="J44" s="36">
        <v>100.0</v>
      </c>
      <c r="K44" s="34"/>
      <c r="L44" s="34"/>
      <c r="M44" s="34"/>
      <c r="N44" s="34"/>
      <c r="O44" s="37">
        <f t="shared" si="2"/>
        <v>820</v>
      </c>
      <c r="P44" s="38"/>
      <c r="Q44" s="39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1"/>
    </row>
    <row r="45">
      <c r="A45" s="32">
        <v>40.0</v>
      </c>
      <c r="B45" s="33" t="s">
        <v>160</v>
      </c>
      <c r="C45" s="34">
        <v>410.0</v>
      </c>
      <c r="D45" s="34">
        <v>400.0</v>
      </c>
      <c r="E45" s="34">
        <v>400.0</v>
      </c>
      <c r="F45" s="34">
        <v>200.0</v>
      </c>
      <c r="G45" s="34">
        <v>200.0</v>
      </c>
      <c r="H45" s="34">
        <v>300.0</v>
      </c>
      <c r="I45" s="34"/>
      <c r="J45" s="36">
        <v>100.0</v>
      </c>
      <c r="K45" s="34"/>
      <c r="L45" s="34"/>
      <c r="M45" s="34"/>
      <c r="N45" s="34"/>
      <c r="O45" s="37">
        <f t="shared" si="2"/>
        <v>2010</v>
      </c>
      <c r="P45" s="38"/>
      <c r="Q45" s="39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1"/>
    </row>
    <row r="46">
      <c r="A46" s="32">
        <v>41.0</v>
      </c>
      <c r="B46" s="43" t="s">
        <v>161</v>
      </c>
      <c r="C46" s="34">
        <v>201.46</v>
      </c>
      <c r="D46" s="34">
        <v>266.2</v>
      </c>
      <c r="E46" s="34">
        <v>234.66</v>
      </c>
      <c r="F46" s="34">
        <v>653.33</v>
      </c>
      <c r="G46" s="34">
        <v>173.17</v>
      </c>
      <c r="H46" s="34"/>
      <c r="I46" s="34">
        <v>161.34</v>
      </c>
      <c r="J46" s="36"/>
      <c r="K46" s="34"/>
      <c r="L46" s="34"/>
      <c r="M46" s="34"/>
      <c r="N46" s="34"/>
      <c r="O46" s="37">
        <f t="shared" si="2"/>
        <v>1690.16</v>
      </c>
      <c r="P46" s="38"/>
      <c r="Q46" s="39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1"/>
    </row>
    <row r="47">
      <c r="A47" s="32">
        <v>42.0</v>
      </c>
      <c r="B47" s="33" t="s">
        <v>162</v>
      </c>
      <c r="C47" s="34">
        <v>198.0</v>
      </c>
      <c r="D47" s="34">
        <v>200.0</v>
      </c>
      <c r="E47" s="34">
        <v>275.0</v>
      </c>
      <c r="F47" s="34">
        <v>250.0</v>
      </c>
      <c r="G47" s="34">
        <v>230.0</v>
      </c>
      <c r="H47" s="34">
        <v>240.0</v>
      </c>
      <c r="I47" s="34">
        <v>235.0</v>
      </c>
      <c r="J47" s="36">
        <v>205.0</v>
      </c>
      <c r="K47" s="34"/>
      <c r="L47" s="34"/>
      <c r="M47" s="34"/>
      <c r="N47" s="34"/>
      <c r="O47" s="37">
        <f t="shared" si="2"/>
        <v>1833</v>
      </c>
      <c r="P47" s="38"/>
      <c r="Q47" s="39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1"/>
    </row>
    <row r="48">
      <c r="A48" s="32">
        <v>43.0</v>
      </c>
      <c r="B48" s="33" t="s">
        <v>164</v>
      </c>
      <c r="C48" s="34">
        <v>241.0</v>
      </c>
      <c r="D48" s="34">
        <v>353.0</v>
      </c>
      <c r="E48" s="34">
        <v>550.0</v>
      </c>
      <c r="F48" s="34"/>
      <c r="G48" s="34">
        <v>215.0</v>
      </c>
      <c r="H48" s="34">
        <v>360.0</v>
      </c>
      <c r="I48" s="34"/>
      <c r="J48" s="36">
        <v>500.0</v>
      </c>
      <c r="K48" s="34"/>
      <c r="L48" s="34"/>
      <c r="M48" s="34"/>
      <c r="N48" s="34"/>
      <c r="O48" s="37">
        <f t="shared" si="2"/>
        <v>2219</v>
      </c>
      <c r="P48" s="38"/>
      <c r="Q48" s="39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1"/>
    </row>
    <row r="49">
      <c r="A49" s="32">
        <v>44.0</v>
      </c>
      <c r="B49" s="33" t="s">
        <v>165</v>
      </c>
      <c r="C49" s="34">
        <v>318.71</v>
      </c>
      <c r="D49" s="34">
        <v>254.0</v>
      </c>
      <c r="E49" s="34"/>
      <c r="F49" s="34">
        <v>484.0</v>
      </c>
      <c r="G49" s="34">
        <v>530.71</v>
      </c>
      <c r="H49" s="34">
        <v>336.92</v>
      </c>
      <c r="I49" s="34">
        <v>489.69</v>
      </c>
      <c r="J49" s="36">
        <v>706.39</v>
      </c>
      <c r="K49" s="34"/>
      <c r="L49" s="34"/>
      <c r="M49" s="34"/>
      <c r="N49" s="34"/>
      <c r="O49" s="37">
        <f t="shared" si="2"/>
        <v>3120.42</v>
      </c>
      <c r="P49" s="38"/>
      <c r="Q49" s="39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1"/>
    </row>
    <row r="50">
      <c r="A50" s="32">
        <v>45.0</v>
      </c>
      <c r="B50" s="33" t="s">
        <v>166</v>
      </c>
      <c r="C50" s="34">
        <v>3136.96</v>
      </c>
      <c r="D50" s="34">
        <v>1995.7</v>
      </c>
      <c r="E50" s="34">
        <v>1754.5</v>
      </c>
      <c r="F50" s="34">
        <v>2391.8</v>
      </c>
      <c r="G50" s="34">
        <v>3044.0</v>
      </c>
      <c r="H50" s="34">
        <v>1684.3</v>
      </c>
      <c r="I50" s="34">
        <v>1531.0</v>
      </c>
      <c r="J50" s="36">
        <v>2375.0</v>
      </c>
      <c r="K50" s="34"/>
      <c r="L50" s="34"/>
      <c r="M50" s="34"/>
      <c r="N50" s="34"/>
      <c r="O50" s="37">
        <f t="shared" si="2"/>
        <v>17913.26</v>
      </c>
      <c r="P50" s="38"/>
      <c r="Q50" s="39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1"/>
    </row>
    <row r="51">
      <c r="A51" s="32">
        <v>46.0</v>
      </c>
      <c r="B51" s="33" t="s">
        <v>169</v>
      </c>
      <c r="C51" s="34">
        <v>100.0</v>
      </c>
      <c r="D51" s="34">
        <v>100.0</v>
      </c>
      <c r="E51" s="34">
        <v>100.0</v>
      </c>
      <c r="F51" s="34"/>
      <c r="G51" s="34">
        <v>100.0</v>
      </c>
      <c r="H51" s="34">
        <v>100.0</v>
      </c>
      <c r="I51" s="34">
        <v>100.0</v>
      </c>
      <c r="J51" s="36">
        <v>100.0</v>
      </c>
      <c r="K51" s="34"/>
      <c r="L51" s="34"/>
      <c r="M51" s="34"/>
      <c r="N51" s="34"/>
      <c r="O51" s="37">
        <f t="shared" si="2"/>
        <v>700</v>
      </c>
      <c r="P51" s="38"/>
      <c r="Q51" s="39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1"/>
    </row>
    <row r="52">
      <c r="A52" s="32">
        <v>47.0</v>
      </c>
      <c r="B52" s="33" t="s">
        <v>172</v>
      </c>
      <c r="C52" s="34">
        <v>985.6</v>
      </c>
      <c r="D52" s="34">
        <v>1523.0</v>
      </c>
      <c r="E52" s="34">
        <v>1578.22</v>
      </c>
      <c r="F52" s="34">
        <v>1913.9</v>
      </c>
      <c r="G52" s="34">
        <v>1930.52</v>
      </c>
      <c r="H52" s="34">
        <v>1742.92</v>
      </c>
      <c r="I52" s="34">
        <v>1747.41</v>
      </c>
      <c r="J52" s="36">
        <v>1911.52</v>
      </c>
      <c r="K52" s="34"/>
      <c r="L52" s="34"/>
      <c r="M52" s="34"/>
      <c r="N52" s="34"/>
      <c r="O52" s="37">
        <f t="shared" si="2"/>
        <v>13333.09</v>
      </c>
      <c r="P52" s="38"/>
      <c r="Q52" s="39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1"/>
    </row>
    <row r="53">
      <c r="A53" s="32">
        <v>48.0</v>
      </c>
      <c r="B53" s="33" t="s">
        <v>174</v>
      </c>
      <c r="C53" s="34">
        <v>15389.98</v>
      </c>
      <c r="D53" s="34">
        <v>5061.39</v>
      </c>
      <c r="E53" s="34">
        <v>7696.06</v>
      </c>
      <c r="F53" s="34">
        <v>6569.28</v>
      </c>
      <c r="G53" s="34">
        <v>9144.94</v>
      </c>
      <c r="H53" s="34">
        <v>5462.42</v>
      </c>
      <c r="I53" s="34">
        <v>6363.64</v>
      </c>
      <c r="J53" s="36">
        <v>6548.66</v>
      </c>
      <c r="K53" s="34"/>
      <c r="L53" s="34"/>
      <c r="M53" s="34"/>
      <c r="N53" s="34"/>
      <c r="O53" s="37">
        <f t="shared" si="2"/>
        <v>62236.37</v>
      </c>
      <c r="P53" s="38"/>
      <c r="Q53" s="39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1"/>
    </row>
    <row r="54" ht="15.75" customHeight="1">
      <c r="A54" s="32">
        <v>49.0</v>
      </c>
      <c r="B54" s="33" t="s">
        <v>177</v>
      </c>
      <c r="C54" s="34">
        <v>1000.0</v>
      </c>
      <c r="D54" s="34">
        <v>500.0</v>
      </c>
      <c r="E54" s="34">
        <v>500.0</v>
      </c>
      <c r="F54" s="34">
        <v>500.0</v>
      </c>
      <c r="G54" s="34">
        <v>500.0</v>
      </c>
      <c r="H54" s="34">
        <v>500.0</v>
      </c>
      <c r="I54" s="34">
        <v>500.0</v>
      </c>
      <c r="J54" s="36">
        <v>500.0</v>
      </c>
      <c r="K54" s="34"/>
      <c r="L54" s="34"/>
      <c r="M54" s="34"/>
      <c r="N54" s="34"/>
      <c r="O54" s="37">
        <f t="shared" si="2"/>
        <v>4500</v>
      </c>
      <c r="P54" s="38"/>
      <c r="Q54" s="39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1"/>
    </row>
    <row r="55" ht="15.75" customHeight="1">
      <c r="A55" s="32">
        <v>50.0</v>
      </c>
      <c r="B55" s="33" t="s">
        <v>178</v>
      </c>
      <c r="C55" s="34">
        <v>1639.26</v>
      </c>
      <c r="D55" s="34">
        <v>1173.06</v>
      </c>
      <c r="E55" s="34">
        <v>1550.0</v>
      </c>
      <c r="F55" s="34">
        <v>1485.0</v>
      </c>
      <c r="G55" s="34">
        <v>1649.5</v>
      </c>
      <c r="H55" s="34">
        <v>965.2</v>
      </c>
      <c r="I55" s="34">
        <v>1218.0</v>
      </c>
      <c r="J55" s="36">
        <v>1495.0</v>
      </c>
      <c r="K55" s="34"/>
      <c r="L55" s="34"/>
      <c r="M55" s="34"/>
      <c r="N55" s="34"/>
      <c r="O55" s="37">
        <f t="shared" si="2"/>
        <v>11175.02</v>
      </c>
      <c r="P55" s="38"/>
      <c r="Q55" s="39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1"/>
    </row>
    <row r="56" ht="15.75" customHeight="1">
      <c r="A56" s="32">
        <v>51.0</v>
      </c>
      <c r="B56" s="33" t="s">
        <v>180</v>
      </c>
      <c r="C56" s="34">
        <v>200.0</v>
      </c>
      <c r="D56" s="34">
        <v>200.0</v>
      </c>
      <c r="E56" s="34">
        <v>200.0</v>
      </c>
      <c r="F56" s="34">
        <v>200.0</v>
      </c>
      <c r="G56" s="34">
        <v>200.0</v>
      </c>
      <c r="H56" s="34">
        <v>200.0</v>
      </c>
      <c r="I56" s="34">
        <v>100.0</v>
      </c>
      <c r="J56" s="36">
        <v>100.0</v>
      </c>
      <c r="K56" s="34"/>
      <c r="L56" s="34"/>
      <c r="M56" s="34"/>
      <c r="N56" s="34"/>
      <c r="O56" s="37">
        <f t="shared" si="2"/>
        <v>1400</v>
      </c>
      <c r="P56" s="38"/>
      <c r="Q56" s="39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1"/>
    </row>
    <row r="57" ht="15.75" customHeight="1">
      <c r="A57" s="32">
        <v>52.0</v>
      </c>
      <c r="B57" s="33" t="s">
        <v>183</v>
      </c>
      <c r="C57" s="34">
        <v>100.0</v>
      </c>
      <c r="D57" s="34">
        <v>100.0</v>
      </c>
      <c r="E57" s="34">
        <v>100.0</v>
      </c>
      <c r="F57" s="34">
        <v>100.0</v>
      </c>
      <c r="G57" s="34">
        <v>100.0</v>
      </c>
      <c r="H57" s="34">
        <v>100.0</v>
      </c>
      <c r="I57" s="34">
        <v>100.0</v>
      </c>
      <c r="J57" s="36">
        <v>100.0</v>
      </c>
      <c r="K57" s="34"/>
      <c r="L57" s="34"/>
      <c r="M57" s="34"/>
      <c r="N57" s="34"/>
      <c r="O57" s="37">
        <f t="shared" si="2"/>
        <v>800</v>
      </c>
      <c r="P57" s="38"/>
      <c r="Q57" s="39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1"/>
    </row>
    <row r="58" ht="15.75" customHeight="1">
      <c r="A58" s="32">
        <v>53.0</v>
      </c>
      <c r="B58" s="33" t="s">
        <v>184</v>
      </c>
      <c r="C58" s="34">
        <v>100.0</v>
      </c>
      <c r="D58" s="34"/>
      <c r="E58" s="34">
        <v>140.0</v>
      </c>
      <c r="F58" s="34">
        <v>150.0</v>
      </c>
      <c r="G58" s="34"/>
      <c r="H58" s="34">
        <v>100.0</v>
      </c>
      <c r="I58" s="34">
        <v>150.0</v>
      </c>
      <c r="J58" s="36">
        <v>100.0</v>
      </c>
      <c r="K58" s="34"/>
      <c r="L58" s="34"/>
      <c r="M58" s="34"/>
      <c r="N58" s="34"/>
      <c r="O58" s="37">
        <f t="shared" si="2"/>
        <v>740</v>
      </c>
      <c r="P58" s="38"/>
      <c r="Q58" s="39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1"/>
    </row>
    <row r="59" ht="15.75" customHeight="1">
      <c r="A59" s="32">
        <v>54.0</v>
      </c>
      <c r="B59" s="33" t="s">
        <v>186</v>
      </c>
      <c r="C59" s="34"/>
      <c r="D59" s="34"/>
      <c r="E59" s="34"/>
      <c r="F59" s="34"/>
      <c r="G59" s="34"/>
      <c r="H59" s="34"/>
      <c r="I59" s="34"/>
      <c r="J59" s="36">
        <v>100.0</v>
      </c>
      <c r="K59" s="34"/>
      <c r="L59" s="34"/>
      <c r="M59" s="34"/>
      <c r="N59" s="34"/>
      <c r="O59" s="37">
        <f t="shared" si="2"/>
        <v>100</v>
      </c>
      <c r="P59" s="38"/>
      <c r="Q59" s="39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1"/>
    </row>
    <row r="60" ht="15.75" customHeight="1">
      <c r="A60" s="32">
        <v>55.0</v>
      </c>
      <c r="B60" s="33" t="s">
        <v>187</v>
      </c>
      <c r="C60" s="34">
        <v>1233.0</v>
      </c>
      <c r="D60" s="34">
        <v>795.0</v>
      </c>
      <c r="E60" s="34">
        <v>1598.12</v>
      </c>
      <c r="F60" s="34">
        <v>790.0</v>
      </c>
      <c r="G60" s="34">
        <v>1043.0</v>
      </c>
      <c r="H60" s="34">
        <v>592.0</v>
      </c>
      <c r="I60" s="34">
        <v>657.0</v>
      </c>
      <c r="J60" s="36">
        <v>1160.0</v>
      </c>
      <c r="K60" s="34"/>
      <c r="L60" s="34"/>
      <c r="M60" s="34"/>
      <c r="N60" s="34"/>
      <c r="O60" s="37">
        <f t="shared" si="2"/>
        <v>7868.12</v>
      </c>
      <c r="P60" s="38"/>
      <c r="Q60" s="39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1"/>
    </row>
    <row r="61" ht="15.75" customHeight="1">
      <c r="A61" s="32">
        <v>56.0</v>
      </c>
      <c r="B61" s="33" t="s">
        <v>189</v>
      </c>
      <c r="C61" s="34">
        <v>4000.0</v>
      </c>
      <c r="D61" s="34">
        <v>3500.0</v>
      </c>
      <c r="E61" s="34">
        <v>4000.0</v>
      </c>
      <c r="F61" s="34">
        <v>4000.0</v>
      </c>
      <c r="G61" s="34">
        <v>4000.0</v>
      </c>
      <c r="H61" s="34">
        <v>4000.0</v>
      </c>
      <c r="I61" s="36">
        <v>4000.0</v>
      </c>
      <c r="J61" s="36">
        <v>3050.0</v>
      </c>
      <c r="K61" s="34"/>
      <c r="L61" s="34"/>
      <c r="M61" s="34"/>
      <c r="N61" s="34"/>
      <c r="O61" s="37">
        <f t="shared" si="2"/>
        <v>30550</v>
      </c>
      <c r="P61" s="38"/>
      <c r="Q61" s="39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1"/>
    </row>
    <row r="62" ht="15.75" customHeight="1">
      <c r="A62" s="32">
        <v>57.0</v>
      </c>
      <c r="B62" s="43" t="s">
        <v>190</v>
      </c>
      <c r="C62" s="34">
        <v>200.0</v>
      </c>
      <c r="D62" s="34">
        <v>200.0</v>
      </c>
      <c r="E62" s="34">
        <v>150.0</v>
      </c>
      <c r="F62" s="34">
        <v>100.0</v>
      </c>
      <c r="G62" s="34">
        <v>100.0</v>
      </c>
      <c r="H62" s="34">
        <v>150.0</v>
      </c>
      <c r="I62" s="36">
        <v>100.0</v>
      </c>
      <c r="J62" s="36">
        <v>100.0</v>
      </c>
      <c r="K62" s="34"/>
      <c r="L62" s="34"/>
      <c r="M62" s="34"/>
      <c r="N62" s="34"/>
      <c r="O62" s="37">
        <f t="shared" si="2"/>
        <v>1100</v>
      </c>
      <c r="P62" s="38"/>
      <c r="Q62" s="39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1"/>
    </row>
    <row r="63" ht="15.75" customHeight="1">
      <c r="A63" s="32">
        <v>58.0</v>
      </c>
      <c r="B63" s="43" t="s">
        <v>192</v>
      </c>
      <c r="C63" s="34">
        <v>300.0</v>
      </c>
      <c r="D63" s="34">
        <v>300.0</v>
      </c>
      <c r="E63" s="34">
        <v>300.0</v>
      </c>
      <c r="F63" s="34">
        <v>300.0</v>
      </c>
      <c r="G63" s="34"/>
      <c r="H63" s="34">
        <v>300.0</v>
      </c>
      <c r="I63" s="36"/>
      <c r="J63" s="36"/>
      <c r="K63" s="34"/>
      <c r="L63" s="34"/>
      <c r="M63" s="34"/>
      <c r="N63" s="34"/>
      <c r="O63" s="37">
        <f t="shared" si="2"/>
        <v>1500</v>
      </c>
      <c r="P63" s="38"/>
      <c r="Q63" s="39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1"/>
    </row>
    <row r="64" ht="15.75" customHeight="1">
      <c r="A64" s="32">
        <v>59.0</v>
      </c>
      <c r="B64" s="43" t="s">
        <v>194</v>
      </c>
      <c r="C64" s="34">
        <v>200.0</v>
      </c>
      <c r="D64" s="34">
        <v>200.0</v>
      </c>
      <c r="E64" s="34">
        <v>200.0</v>
      </c>
      <c r="F64" s="34">
        <v>200.0</v>
      </c>
      <c r="G64" s="34">
        <v>200.0</v>
      </c>
      <c r="H64" s="34">
        <v>200.0</v>
      </c>
      <c r="I64" s="36"/>
      <c r="J64" s="36">
        <v>200.0</v>
      </c>
      <c r="K64" s="34"/>
      <c r="L64" s="34"/>
      <c r="M64" s="34"/>
      <c r="N64" s="34"/>
      <c r="O64" s="37">
        <f t="shared" si="2"/>
        <v>1400</v>
      </c>
      <c r="P64" s="38"/>
      <c r="Q64" s="39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1"/>
    </row>
    <row r="65" ht="15.75" customHeight="1">
      <c r="A65" s="32">
        <v>60.0</v>
      </c>
      <c r="B65" s="33" t="s">
        <v>196</v>
      </c>
      <c r="C65" s="34"/>
      <c r="D65" s="34"/>
      <c r="E65" s="34"/>
      <c r="F65" s="34"/>
      <c r="G65" s="34">
        <v>100.0</v>
      </c>
      <c r="H65" s="34">
        <v>100.0</v>
      </c>
      <c r="I65" s="36">
        <v>85.0</v>
      </c>
      <c r="J65" s="36"/>
      <c r="K65" s="34"/>
      <c r="L65" s="34"/>
      <c r="M65" s="34"/>
      <c r="N65" s="34"/>
      <c r="O65" s="37"/>
      <c r="P65" s="38"/>
      <c r="Q65" s="39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1"/>
    </row>
    <row r="66" ht="15.75" customHeight="1">
      <c r="A66" s="32">
        <v>61.0</v>
      </c>
      <c r="B66" s="33" t="s">
        <v>200</v>
      </c>
      <c r="C66" s="34"/>
      <c r="D66" s="34"/>
      <c r="E66" s="34"/>
      <c r="F66" s="34"/>
      <c r="G66" s="34"/>
      <c r="H66" s="34">
        <v>63.47</v>
      </c>
      <c r="I66" s="36">
        <v>69.57</v>
      </c>
      <c r="J66" s="36"/>
      <c r="K66" s="34"/>
      <c r="L66" s="34"/>
      <c r="M66" s="34"/>
      <c r="N66" s="34"/>
      <c r="O66" s="37"/>
      <c r="P66" s="38"/>
      <c r="Q66" s="39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1"/>
    </row>
    <row r="67" ht="15.75" customHeight="1">
      <c r="A67" s="63"/>
      <c r="B67" s="64" t="s">
        <v>20</v>
      </c>
      <c r="C67" s="67">
        <f t="shared" ref="C67:G67" si="3">SUM(C5:C65)</f>
        <v>50222.52</v>
      </c>
      <c r="D67" s="69">
        <f t="shared" si="3"/>
        <v>35602.71</v>
      </c>
      <c r="E67" s="67">
        <f t="shared" si="3"/>
        <v>37785.63</v>
      </c>
      <c r="F67" s="67">
        <f t="shared" si="3"/>
        <v>41178.47</v>
      </c>
      <c r="G67" s="67">
        <f t="shared" si="3"/>
        <v>48982.15</v>
      </c>
      <c r="H67" s="67">
        <f t="shared" ref="H67:J67" si="4">SUM(H5:H66)</f>
        <v>35833.94</v>
      </c>
      <c r="I67" s="67">
        <f t="shared" si="4"/>
        <v>39459.79</v>
      </c>
      <c r="J67" s="67">
        <f t="shared" si="4"/>
        <v>45909.63</v>
      </c>
      <c r="K67" s="67">
        <f t="shared" ref="K67:N67" si="5">SUM(K5:K65)</f>
        <v>0</v>
      </c>
      <c r="L67" s="67">
        <f t="shared" si="5"/>
        <v>0</v>
      </c>
      <c r="M67" s="67">
        <f t="shared" si="5"/>
        <v>0</v>
      </c>
      <c r="N67" s="67">
        <f t="shared" si="5"/>
        <v>0</v>
      </c>
      <c r="O67" s="37">
        <f>SUM(C67:N67)</f>
        <v>334974.84</v>
      </c>
      <c r="P67" s="70"/>
      <c r="Q67" s="71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</row>
    <row r="68" ht="15.75" customHeight="1">
      <c r="A68" s="6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1"/>
      <c r="Q68" s="71"/>
      <c r="R68" s="39"/>
      <c r="S68" s="39"/>
      <c r="T68" s="39"/>
      <c r="U68" s="39"/>
      <c r="V68" s="39"/>
      <c r="W68" s="39"/>
      <c r="X68" s="39"/>
      <c r="Y68" s="39"/>
      <c r="Z68" s="71"/>
      <c r="AA68" s="71"/>
      <c r="AB68" s="71"/>
      <c r="AC68" s="71"/>
      <c r="AD68" s="71"/>
    </row>
    <row r="69" ht="15.75" customHeight="1">
      <c r="A69" s="63"/>
      <c r="B69" s="64" t="s">
        <v>163</v>
      </c>
      <c r="C69" s="52">
        <f t="shared" ref="C69:O69" si="6">C67*15%</f>
        <v>7533.378</v>
      </c>
      <c r="D69" s="74">
        <f t="shared" si="6"/>
        <v>5340.4065</v>
      </c>
      <c r="E69" s="52">
        <f t="shared" si="6"/>
        <v>5667.8445</v>
      </c>
      <c r="F69" s="52">
        <f t="shared" si="6"/>
        <v>6176.7705</v>
      </c>
      <c r="G69" s="52">
        <f t="shared" si="6"/>
        <v>7347.3225</v>
      </c>
      <c r="H69" s="52">
        <f t="shared" si="6"/>
        <v>5375.091</v>
      </c>
      <c r="I69" s="52">
        <f t="shared" si="6"/>
        <v>5918.9685</v>
      </c>
      <c r="J69" s="52">
        <f t="shared" si="6"/>
        <v>6886.4445</v>
      </c>
      <c r="K69" s="52">
        <f t="shared" si="6"/>
        <v>0</v>
      </c>
      <c r="L69" s="52">
        <f t="shared" si="6"/>
        <v>0</v>
      </c>
      <c r="M69" s="52">
        <f t="shared" si="6"/>
        <v>0</v>
      </c>
      <c r="N69" s="52">
        <f t="shared" si="6"/>
        <v>0</v>
      </c>
      <c r="O69" s="67">
        <f t="shared" si="6"/>
        <v>50246.226</v>
      </c>
      <c r="P69" s="75"/>
      <c r="Q69" s="39"/>
      <c r="R69" s="39"/>
      <c r="S69" s="39"/>
      <c r="T69" s="39"/>
      <c r="U69" s="39"/>
      <c r="V69" s="39"/>
      <c r="W69" s="39"/>
      <c r="X69" s="39"/>
      <c r="Y69" s="39"/>
      <c r="Z69" s="71"/>
      <c r="AA69" s="71"/>
      <c r="AB69" s="71"/>
      <c r="AC69" s="71"/>
      <c r="AD69" s="71"/>
    </row>
    <row r="70" ht="15.75" customHeight="1">
      <c r="A70" s="63"/>
      <c r="B70" s="64" t="s">
        <v>176</v>
      </c>
      <c r="C70" s="52">
        <f t="shared" ref="C70:O70" si="7">C67*10%</f>
        <v>5022.252</v>
      </c>
      <c r="D70" s="74">
        <f t="shared" si="7"/>
        <v>3560.271</v>
      </c>
      <c r="E70" s="52">
        <f t="shared" si="7"/>
        <v>3778.563</v>
      </c>
      <c r="F70" s="52">
        <f t="shared" si="7"/>
        <v>4117.847</v>
      </c>
      <c r="G70" s="52">
        <f t="shared" si="7"/>
        <v>4898.215</v>
      </c>
      <c r="H70" s="52">
        <f t="shared" si="7"/>
        <v>3583.394</v>
      </c>
      <c r="I70" s="52">
        <f t="shared" si="7"/>
        <v>3945.979</v>
      </c>
      <c r="J70" s="52">
        <f t="shared" si="7"/>
        <v>4590.963</v>
      </c>
      <c r="K70" s="52">
        <f t="shared" si="7"/>
        <v>0</v>
      </c>
      <c r="L70" s="52">
        <f t="shared" si="7"/>
        <v>0</v>
      </c>
      <c r="M70" s="52">
        <f t="shared" si="7"/>
        <v>0</v>
      </c>
      <c r="N70" s="52">
        <f t="shared" si="7"/>
        <v>0</v>
      </c>
      <c r="O70" s="67">
        <f t="shared" si="7"/>
        <v>33497.484</v>
      </c>
      <c r="P70" s="75"/>
      <c r="Q70" s="39"/>
      <c r="R70" s="39"/>
      <c r="S70" s="39"/>
      <c r="T70" s="39"/>
      <c r="U70" s="39"/>
      <c r="V70" s="39"/>
      <c r="W70" s="39"/>
      <c r="X70" s="39"/>
      <c r="Y70" s="39"/>
      <c r="Z70" s="71"/>
      <c r="AA70" s="71"/>
      <c r="AB70" s="71"/>
      <c r="AC70" s="71"/>
      <c r="AD70" s="71"/>
    </row>
    <row r="71" ht="15.75" customHeight="1">
      <c r="A71" s="63"/>
      <c r="B71" s="64" t="s">
        <v>182</v>
      </c>
      <c r="C71" s="52">
        <f t="shared" ref="C71:O71" si="8">C67*20%</f>
        <v>10044.504</v>
      </c>
      <c r="D71" s="74">
        <f t="shared" si="8"/>
        <v>7120.542</v>
      </c>
      <c r="E71" s="52">
        <f t="shared" si="8"/>
        <v>7557.126</v>
      </c>
      <c r="F71" s="52">
        <f t="shared" si="8"/>
        <v>8235.694</v>
      </c>
      <c r="G71" s="52">
        <f t="shared" si="8"/>
        <v>9796.43</v>
      </c>
      <c r="H71" s="52">
        <f t="shared" si="8"/>
        <v>7166.788</v>
      </c>
      <c r="I71" s="52">
        <f t="shared" si="8"/>
        <v>7891.958</v>
      </c>
      <c r="J71" s="52">
        <f t="shared" si="8"/>
        <v>9181.926</v>
      </c>
      <c r="K71" s="52">
        <f t="shared" si="8"/>
        <v>0</v>
      </c>
      <c r="L71" s="52">
        <f t="shared" si="8"/>
        <v>0</v>
      </c>
      <c r="M71" s="52">
        <f t="shared" si="8"/>
        <v>0</v>
      </c>
      <c r="N71" s="52">
        <f t="shared" si="8"/>
        <v>0</v>
      </c>
      <c r="O71" s="67">
        <f t="shared" si="8"/>
        <v>66994.968</v>
      </c>
      <c r="P71" s="75"/>
      <c r="Q71" s="39"/>
      <c r="R71" s="39"/>
      <c r="S71" s="39"/>
      <c r="T71" s="39"/>
      <c r="U71" s="39"/>
      <c r="V71" s="39"/>
      <c r="W71" s="39"/>
      <c r="X71" s="39"/>
      <c r="Y71" s="39"/>
      <c r="Z71" s="71"/>
      <c r="AA71" s="71"/>
      <c r="AB71" s="71"/>
      <c r="AC71" s="71"/>
      <c r="AD71" s="71"/>
    </row>
    <row r="72" ht="15.75" customHeight="1">
      <c r="A72" s="63"/>
      <c r="B72" s="64" t="s">
        <v>188</v>
      </c>
      <c r="C72" s="52">
        <f t="shared" ref="C72:O72" si="9">C67*55%</f>
        <v>27622.386</v>
      </c>
      <c r="D72" s="74">
        <f t="shared" si="9"/>
        <v>19581.4905</v>
      </c>
      <c r="E72" s="52">
        <f t="shared" si="9"/>
        <v>20782.0965</v>
      </c>
      <c r="F72" s="52">
        <f t="shared" si="9"/>
        <v>22648.1585</v>
      </c>
      <c r="G72" s="52">
        <f t="shared" si="9"/>
        <v>26940.1825</v>
      </c>
      <c r="H72" s="52">
        <f t="shared" si="9"/>
        <v>19708.667</v>
      </c>
      <c r="I72" s="52">
        <f t="shared" si="9"/>
        <v>21702.8845</v>
      </c>
      <c r="J72" s="52">
        <f t="shared" si="9"/>
        <v>25250.2965</v>
      </c>
      <c r="K72" s="52">
        <f t="shared" si="9"/>
        <v>0</v>
      </c>
      <c r="L72" s="52">
        <f t="shared" si="9"/>
        <v>0</v>
      </c>
      <c r="M72" s="52">
        <f t="shared" si="9"/>
        <v>0</v>
      </c>
      <c r="N72" s="52">
        <f t="shared" si="9"/>
        <v>0</v>
      </c>
      <c r="O72" s="67">
        <f t="shared" si="9"/>
        <v>184236.162</v>
      </c>
      <c r="P72" s="75"/>
      <c r="Q72" s="39"/>
      <c r="R72" s="39"/>
      <c r="S72" s="39"/>
      <c r="T72" s="39"/>
      <c r="U72" s="39"/>
      <c r="V72" s="39"/>
      <c r="W72" s="39"/>
      <c r="X72" s="39"/>
      <c r="Y72" s="39"/>
      <c r="Z72" s="71"/>
      <c r="AA72" s="71"/>
      <c r="AB72" s="71"/>
      <c r="AC72" s="71"/>
      <c r="AD72" s="71"/>
    </row>
    <row r="73" ht="15.75" customHeight="1">
      <c r="A73" s="3"/>
      <c r="B73" s="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8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76" t="s">
        <v>195</v>
      </c>
      <c r="D74" s="3"/>
      <c r="E74" s="5"/>
      <c r="F74" s="76" t="s">
        <v>197</v>
      </c>
      <c r="G74" s="3"/>
      <c r="H74" s="5"/>
      <c r="I74" s="59" t="s">
        <v>199</v>
      </c>
      <c r="J74" s="5"/>
      <c r="K74" s="5"/>
      <c r="L74" s="5"/>
      <c r="M74" s="5"/>
      <c r="N74" s="5"/>
      <c r="O74" s="8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78"/>
      <c r="B75" s="78"/>
      <c r="C75" s="79"/>
      <c r="D75" s="3"/>
      <c r="E75" s="5"/>
      <c r="F75" s="79"/>
      <c r="G75" s="3"/>
      <c r="H75" s="5"/>
      <c r="I75" s="62"/>
      <c r="J75" s="5"/>
      <c r="K75" s="5"/>
      <c r="L75" s="5"/>
      <c r="M75" s="5"/>
      <c r="N75" s="5"/>
      <c r="O75" s="8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78"/>
      <c r="B76" s="78"/>
      <c r="C76" s="79"/>
      <c r="D76" s="3"/>
      <c r="E76" s="5"/>
      <c r="F76" s="79"/>
      <c r="G76" s="3"/>
      <c r="H76" s="5"/>
      <c r="I76" s="62"/>
      <c r="J76" s="5"/>
      <c r="K76" s="5"/>
      <c r="L76" s="5"/>
      <c r="M76" s="5"/>
      <c r="N76" s="5"/>
      <c r="O76" s="8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78"/>
      <c r="B77" s="78"/>
      <c r="C77" s="81" t="s">
        <v>205</v>
      </c>
      <c r="D77" s="3"/>
      <c r="E77" s="5"/>
      <c r="F77" s="83" t="s">
        <v>206</v>
      </c>
      <c r="G77" s="3"/>
      <c r="H77" s="5"/>
      <c r="I77" s="66" t="s">
        <v>207</v>
      </c>
      <c r="J77" s="5"/>
      <c r="K77" s="5"/>
      <c r="L77" s="5"/>
      <c r="M77" s="5"/>
      <c r="N77" s="5"/>
      <c r="O77" s="8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78"/>
      <c r="B78" s="78"/>
      <c r="C78" s="87" t="s">
        <v>209</v>
      </c>
      <c r="D78" s="3"/>
      <c r="E78" s="5"/>
      <c r="F78" s="87" t="s">
        <v>210</v>
      </c>
      <c r="G78" s="3"/>
      <c r="H78" s="5"/>
      <c r="I78" s="68" t="s">
        <v>211</v>
      </c>
      <c r="J78" s="5"/>
      <c r="K78" s="5"/>
      <c r="L78" s="5"/>
      <c r="M78" s="5"/>
      <c r="N78" s="5"/>
      <c r="O78" s="8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/>
  </sheetData>
  <mergeCells count="2">
    <mergeCell ref="A2:B2"/>
    <mergeCell ref="R3:AD3"/>
  </mergeCells>
  <printOptions gridLines="1"/>
  <pageMargins bottom="0.6" footer="0.0" header="0.0" left="0.6" right="0.6" top="0.6"/>
  <pageSetup fitToWidth="0" paperSize="5" cellComments="atEnd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86"/>
    <col customWidth="1" min="2" max="2" width="34.71"/>
    <col customWidth="1" min="3" max="3" width="13.29"/>
    <col customWidth="1" min="4" max="4" width="13.71"/>
    <col customWidth="1" min="5" max="5" width="13.57"/>
    <col customWidth="1" min="6" max="6" width="13.86"/>
    <col customWidth="1" min="8" max="8" width="13.86"/>
    <col customWidth="1" min="9" max="9" width="13.71"/>
    <col customWidth="1" min="10" max="10" width="13.0"/>
    <col customWidth="1" min="11" max="11" width="13.86"/>
    <col customWidth="1" min="12" max="12" width="13.0"/>
    <col customWidth="1" min="13" max="13" width="13.57"/>
    <col customWidth="1" min="14" max="14" width="12.86"/>
    <col customWidth="1" min="15" max="15" width="14.71"/>
  </cols>
  <sheetData>
    <row r="1">
      <c r="A1" s="2" t="s">
        <v>0</v>
      </c>
      <c r="B1" s="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8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>
      <c r="A2" s="11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>
      <c r="A3" s="13" t="s">
        <v>3</v>
      </c>
      <c r="B3" s="3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>
      <c r="A4" s="15" t="s">
        <v>5</v>
      </c>
      <c r="B4" s="15" t="s">
        <v>12</v>
      </c>
      <c r="C4" s="17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  <c r="M4" s="17" t="s">
        <v>18</v>
      </c>
      <c r="N4" s="17" t="s">
        <v>19</v>
      </c>
      <c r="O4" s="17" t="s">
        <v>20</v>
      </c>
      <c r="P4" s="21"/>
      <c r="Q4" s="3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>
      <c r="A5" s="22"/>
      <c r="B5" s="23" t="s">
        <v>21</v>
      </c>
      <c r="C5" s="24">
        <v>347.0</v>
      </c>
      <c r="D5" s="24">
        <v>200.0</v>
      </c>
      <c r="E5" s="24">
        <v>180.0</v>
      </c>
      <c r="F5" s="24">
        <v>230.0</v>
      </c>
      <c r="G5" s="24">
        <v>148.0</v>
      </c>
      <c r="H5" s="24">
        <v>510.0</v>
      </c>
      <c r="I5" s="24">
        <v>362.0</v>
      </c>
      <c r="J5" s="24">
        <v>347.0</v>
      </c>
      <c r="K5" s="24"/>
      <c r="L5" s="24"/>
      <c r="M5" s="24"/>
      <c r="N5" s="24"/>
      <c r="O5" s="9">
        <f t="shared" ref="O5:O44" si="1">SUM(C5:N5)</f>
        <v>2324</v>
      </c>
      <c r="P5" s="27"/>
      <c r="Q5" s="3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8"/>
      <c r="AE5" s="15"/>
      <c r="AF5" s="15"/>
    </row>
    <row r="6">
      <c r="A6" s="22"/>
      <c r="B6" s="28" t="s">
        <v>23</v>
      </c>
      <c r="C6" s="24">
        <v>294.0</v>
      </c>
      <c r="D6" s="24">
        <v>232.0</v>
      </c>
      <c r="E6" s="24">
        <v>380.0</v>
      </c>
      <c r="F6" s="24">
        <v>220.0</v>
      </c>
      <c r="G6" s="24">
        <v>229.0</v>
      </c>
      <c r="H6" s="24">
        <v>220.0</v>
      </c>
      <c r="I6" s="24">
        <v>226.0</v>
      </c>
      <c r="J6" s="24">
        <v>255.0</v>
      </c>
      <c r="K6" s="30"/>
      <c r="L6" s="24"/>
      <c r="M6" s="24"/>
      <c r="N6" s="24"/>
      <c r="O6" s="9">
        <f t="shared" si="1"/>
        <v>2056</v>
      </c>
      <c r="P6" s="27"/>
      <c r="Q6" s="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8"/>
      <c r="AE6" s="15"/>
      <c r="AF6" s="15"/>
    </row>
    <row r="7">
      <c r="A7" s="22"/>
      <c r="B7" s="23" t="s">
        <v>24</v>
      </c>
      <c r="C7" s="24">
        <v>425.0</v>
      </c>
      <c r="D7" s="24"/>
      <c r="E7" s="24"/>
      <c r="F7" s="24"/>
      <c r="G7" s="24"/>
      <c r="H7" s="24"/>
      <c r="I7" s="24"/>
      <c r="J7" s="24"/>
      <c r="K7" s="30"/>
      <c r="L7" s="24"/>
      <c r="M7" s="24"/>
      <c r="N7" s="24"/>
      <c r="O7" s="9">
        <f t="shared" si="1"/>
        <v>425</v>
      </c>
      <c r="P7" s="27"/>
      <c r="Q7" s="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8"/>
      <c r="AE7" s="15"/>
      <c r="AF7" s="15"/>
    </row>
    <row r="8">
      <c r="A8" s="22"/>
      <c r="B8" s="28" t="s">
        <v>26</v>
      </c>
      <c r="C8" s="24">
        <v>200.0</v>
      </c>
      <c r="D8" s="24">
        <v>200.0</v>
      </c>
      <c r="E8" s="24"/>
      <c r="F8" s="24">
        <v>200.0</v>
      </c>
      <c r="G8" s="24">
        <v>200.0</v>
      </c>
      <c r="H8" s="24"/>
      <c r="I8" s="24">
        <v>200.0</v>
      </c>
      <c r="J8" s="24"/>
      <c r="K8" s="30"/>
      <c r="L8" s="24"/>
      <c r="M8" s="24"/>
      <c r="N8" s="24"/>
      <c r="O8" s="9">
        <f t="shared" si="1"/>
        <v>1000</v>
      </c>
      <c r="P8" s="27"/>
      <c r="Q8" s="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8"/>
      <c r="AE8" s="15"/>
      <c r="AF8" s="15"/>
    </row>
    <row r="9">
      <c r="A9" s="22"/>
      <c r="B9" s="28" t="s">
        <v>27</v>
      </c>
      <c r="C9" s="24"/>
      <c r="D9" s="24">
        <v>3491.0</v>
      </c>
      <c r="E9" s="24">
        <v>1581.0</v>
      </c>
      <c r="F9" s="24"/>
      <c r="G9" s="24">
        <v>3154.0</v>
      </c>
      <c r="H9" s="24">
        <v>1175.0</v>
      </c>
      <c r="I9" s="24"/>
      <c r="J9" s="24">
        <v>3372.0</v>
      </c>
      <c r="K9" s="30"/>
      <c r="L9" s="24"/>
      <c r="M9" s="24"/>
      <c r="N9" s="24"/>
      <c r="O9" s="9">
        <f t="shared" si="1"/>
        <v>12773</v>
      </c>
      <c r="P9" s="27"/>
      <c r="Q9" s="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8"/>
      <c r="AE9" s="15"/>
      <c r="AF9" s="15"/>
    </row>
    <row r="10">
      <c r="A10" s="22"/>
      <c r="B10" s="28" t="s">
        <v>31</v>
      </c>
      <c r="C10" s="24">
        <v>271.0</v>
      </c>
      <c r="D10" s="24">
        <v>398.0</v>
      </c>
      <c r="E10" s="24"/>
      <c r="F10" s="24">
        <v>414.0</v>
      </c>
      <c r="G10" s="24">
        <v>200.0</v>
      </c>
      <c r="H10" s="24"/>
      <c r="I10" s="24"/>
      <c r="J10" s="24">
        <v>402.0</v>
      </c>
      <c r="K10" s="30"/>
      <c r="L10" s="24"/>
      <c r="M10" s="24"/>
      <c r="N10" s="24"/>
      <c r="O10" s="9">
        <f t="shared" si="1"/>
        <v>1685</v>
      </c>
      <c r="P10" s="27"/>
      <c r="Q10" s="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8"/>
      <c r="AE10" s="15"/>
      <c r="AF10" s="15"/>
    </row>
    <row r="11">
      <c r="A11" s="22"/>
      <c r="B11" s="23" t="s">
        <v>33</v>
      </c>
      <c r="C11" s="24">
        <v>400.0</v>
      </c>
      <c r="D11" s="24">
        <v>273.0</v>
      </c>
      <c r="E11" s="24">
        <v>1543.41</v>
      </c>
      <c r="F11" s="24">
        <v>400.0</v>
      </c>
      <c r="G11" s="24">
        <v>400.0</v>
      </c>
      <c r="H11" s="24"/>
      <c r="I11" s="24"/>
      <c r="J11" s="24"/>
      <c r="K11" s="24"/>
      <c r="L11" s="24"/>
      <c r="M11" s="24"/>
      <c r="N11" s="24"/>
      <c r="O11" s="9">
        <f t="shared" si="1"/>
        <v>3016.41</v>
      </c>
      <c r="P11" s="27"/>
      <c r="Q11" s="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8"/>
      <c r="AE11" s="15"/>
      <c r="AF11" s="15"/>
    </row>
    <row r="12">
      <c r="A12" s="22"/>
      <c r="B12" s="23" t="s">
        <v>36</v>
      </c>
      <c r="C12" s="24">
        <v>1213.6</v>
      </c>
      <c r="D12" s="24">
        <v>3670.94</v>
      </c>
      <c r="E12" s="24">
        <v>1543.41</v>
      </c>
      <c r="F12" s="24">
        <v>1898.31</v>
      </c>
      <c r="G12" s="24">
        <v>2259.38</v>
      </c>
      <c r="H12" s="24">
        <v>1981.09</v>
      </c>
      <c r="I12" s="24">
        <v>2209.72</v>
      </c>
      <c r="J12" s="30">
        <v>2460.45</v>
      </c>
      <c r="K12" s="30"/>
      <c r="L12" s="24"/>
      <c r="M12" s="24"/>
      <c r="N12" s="24"/>
      <c r="O12" s="9">
        <f t="shared" si="1"/>
        <v>17236.9</v>
      </c>
      <c r="P12" s="27"/>
      <c r="Q12" s="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8"/>
      <c r="AE12" s="15"/>
      <c r="AF12" s="15"/>
    </row>
    <row r="13">
      <c r="A13" s="22"/>
      <c r="B13" s="23" t="s">
        <v>38</v>
      </c>
      <c r="C13" s="24"/>
      <c r="D13" s="24"/>
      <c r="E13" s="35"/>
      <c r="F13" s="35"/>
      <c r="G13" s="35"/>
      <c r="H13" s="35"/>
      <c r="I13" s="35"/>
      <c r="J13" s="30"/>
      <c r="K13" s="24"/>
      <c r="L13" s="35"/>
      <c r="M13" s="24"/>
      <c r="N13" s="35"/>
      <c r="O13" s="9">
        <f t="shared" si="1"/>
        <v>0</v>
      </c>
      <c r="P13" s="27"/>
      <c r="Q13" s="3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8"/>
      <c r="AE13" s="15"/>
      <c r="AF13" s="15"/>
    </row>
    <row r="14">
      <c r="A14" s="22"/>
      <c r="B14" s="23" t="s">
        <v>41</v>
      </c>
      <c r="C14" s="24">
        <v>530.0</v>
      </c>
      <c r="D14" s="24">
        <v>307.0</v>
      </c>
      <c r="E14" s="24">
        <v>567.77</v>
      </c>
      <c r="F14" s="24">
        <v>657.69</v>
      </c>
      <c r="G14" s="24">
        <v>701.22</v>
      </c>
      <c r="H14" s="24">
        <v>469.95</v>
      </c>
      <c r="I14" s="24">
        <v>577.41</v>
      </c>
      <c r="J14" s="30">
        <v>500.0</v>
      </c>
      <c r="K14" s="24"/>
      <c r="L14" s="24"/>
      <c r="M14" s="24"/>
      <c r="N14" s="24"/>
      <c r="O14" s="9">
        <f t="shared" si="1"/>
        <v>4311.04</v>
      </c>
      <c r="P14" s="27"/>
      <c r="Q14" s="3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8"/>
      <c r="AE14" s="15"/>
      <c r="AF14" s="15"/>
    </row>
    <row r="15">
      <c r="A15" s="22"/>
      <c r="B15" s="23" t="s">
        <v>44</v>
      </c>
      <c r="C15" s="24">
        <v>1744.4</v>
      </c>
      <c r="D15" s="24">
        <v>1744.4</v>
      </c>
      <c r="E15" s="24">
        <v>2146.3</v>
      </c>
      <c r="F15" s="24">
        <v>1426.3</v>
      </c>
      <c r="G15" s="24">
        <v>2030.0</v>
      </c>
      <c r="H15" s="24">
        <v>1589.03</v>
      </c>
      <c r="I15" s="24">
        <v>1557.1</v>
      </c>
      <c r="J15" s="24">
        <v>2204.45</v>
      </c>
      <c r="K15" s="24"/>
      <c r="L15" s="24"/>
      <c r="M15" s="24"/>
      <c r="N15" s="24"/>
      <c r="O15" s="9">
        <f t="shared" si="1"/>
        <v>14441.98</v>
      </c>
      <c r="P15" s="27"/>
      <c r="Q15" s="3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8"/>
      <c r="AE15" s="15"/>
      <c r="AF15" s="15"/>
    </row>
    <row r="16">
      <c r="A16" s="22"/>
      <c r="B16" s="23" t="s">
        <v>46</v>
      </c>
      <c r="C16" s="24"/>
      <c r="D16" s="24"/>
      <c r="E16" s="24"/>
      <c r="F16" s="24"/>
      <c r="G16" s="24"/>
      <c r="H16" s="24"/>
      <c r="I16" s="24">
        <v>6654.0</v>
      </c>
      <c r="J16" s="24"/>
      <c r="K16" s="24"/>
      <c r="L16" s="24"/>
      <c r="M16" s="24"/>
      <c r="N16" s="24"/>
      <c r="O16" s="9">
        <f t="shared" si="1"/>
        <v>6654</v>
      </c>
      <c r="P16" s="27"/>
      <c r="Q16" s="3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8"/>
      <c r="AE16" s="15"/>
      <c r="AF16" s="15"/>
    </row>
    <row r="17">
      <c r="A17" s="22"/>
      <c r="B17" s="23" t="s">
        <v>48</v>
      </c>
      <c r="C17" s="24">
        <v>490.0</v>
      </c>
      <c r="D17" s="24">
        <v>250.0</v>
      </c>
      <c r="E17" s="24">
        <v>250.0</v>
      </c>
      <c r="F17" s="24">
        <v>250.0</v>
      </c>
      <c r="G17" s="24">
        <v>300.0</v>
      </c>
      <c r="H17" s="24"/>
      <c r="I17" s="24">
        <v>420.0</v>
      </c>
      <c r="J17" s="24">
        <v>300.0</v>
      </c>
      <c r="K17" s="24"/>
      <c r="L17" s="24"/>
      <c r="M17" s="24"/>
      <c r="N17" s="24"/>
      <c r="O17" s="9">
        <f t="shared" si="1"/>
        <v>2260</v>
      </c>
      <c r="P17" s="27"/>
      <c r="Q17" s="3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8"/>
      <c r="AE17" s="15"/>
      <c r="AF17" s="15"/>
    </row>
    <row r="18">
      <c r="A18" s="22"/>
      <c r="B18" s="28" t="s">
        <v>51</v>
      </c>
      <c r="C18" s="24">
        <v>600.0</v>
      </c>
      <c r="D18" s="24">
        <v>500.0</v>
      </c>
      <c r="E18" s="24"/>
      <c r="F18" s="24">
        <v>700.0</v>
      </c>
      <c r="G18" s="24">
        <v>500.0</v>
      </c>
      <c r="H18" s="24">
        <v>500.0</v>
      </c>
      <c r="I18" s="24">
        <v>450.0</v>
      </c>
      <c r="J18" s="24">
        <v>600.0</v>
      </c>
      <c r="K18" s="24"/>
      <c r="L18" s="24"/>
      <c r="M18" s="24"/>
      <c r="N18" s="24"/>
      <c r="O18" s="9">
        <f t="shared" si="1"/>
        <v>3850</v>
      </c>
      <c r="P18" s="27"/>
      <c r="Q18" s="3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8"/>
      <c r="AE18" s="15"/>
      <c r="AF18" s="15"/>
    </row>
    <row r="19">
      <c r="A19" s="22"/>
      <c r="B19" s="23" t="s">
        <v>53</v>
      </c>
      <c r="C19" s="24">
        <v>465.0</v>
      </c>
      <c r="D19" s="24">
        <v>397.4</v>
      </c>
      <c r="E19" s="24">
        <v>388.3</v>
      </c>
      <c r="F19" s="24">
        <v>726.0</v>
      </c>
      <c r="G19" s="24">
        <v>270.2</v>
      </c>
      <c r="H19" s="24">
        <v>279.7</v>
      </c>
      <c r="I19" s="24">
        <v>332.0</v>
      </c>
      <c r="J19" s="24">
        <v>570.3</v>
      </c>
      <c r="K19" s="30"/>
      <c r="L19" s="24"/>
      <c r="M19" s="24"/>
      <c r="N19" s="24"/>
      <c r="O19" s="9">
        <f t="shared" si="1"/>
        <v>3428.9</v>
      </c>
      <c r="P19" s="27"/>
      <c r="Q19" s="3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8"/>
      <c r="AE19" s="15"/>
      <c r="AF19" s="15"/>
    </row>
    <row r="20">
      <c r="A20" s="22"/>
      <c r="B20" s="28" t="s">
        <v>57</v>
      </c>
      <c r="C20" s="24">
        <v>717.0</v>
      </c>
      <c r="D20" s="24">
        <v>944.0</v>
      </c>
      <c r="E20" s="24"/>
      <c r="F20" s="24"/>
      <c r="G20" s="24">
        <v>3080.0</v>
      </c>
      <c r="H20" s="24"/>
      <c r="I20" s="24">
        <v>451.0</v>
      </c>
      <c r="J20" s="24"/>
      <c r="K20" s="30"/>
      <c r="L20" s="24"/>
      <c r="M20" s="24"/>
      <c r="N20" s="35"/>
      <c r="O20" s="9">
        <f t="shared" si="1"/>
        <v>5192</v>
      </c>
      <c r="P20" s="27"/>
      <c r="Q20" s="3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8"/>
      <c r="AE20" s="15"/>
      <c r="AF20" s="15"/>
    </row>
    <row r="21">
      <c r="A21" s="22"/>
      <c r="B21" s="23" t="s">
        <v>59</v>
      </c>
      <c r="C21" s="24">
        <v>144.0</v>
      </c>
      <c r="D21" s="24">
        <v>577.45</v>
      </c>
      <c r="E21" s="24">
        <v>873.6</v>
      </c>
      <c r="F21" s="24">
        <v>782.8</v>
      </c>
      <c r="G21" s="24">
        <v>1032.0</v>
      </c>
      <c r="H21" s="24">
        <v>900.69</v>
      </c>
      <c r="I21" s="24">
        <v>548.1</v>
      </c>
      <c r="J21" s="24"/>
      <c r="K21" s="30"/>
      <c r="L21" s="24"/>
      <c r="M21" s="24"/>
      <c r="N21" s="24"/>
      <c r="O21" s="9">
        <f t="shared" si="1"/>
        <v>4858.64</v>
      </c>
      <c r="P21" s="27"/>
      <c r="Q21" s="3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8"/>
      <c r="AE21" s="15"/>
      <c r="AF21" s="15"/>
    </row>
    <row r="22">
      <c r="A22" s="22"/>
      <c r="B22" s="28" t="s">
        <v>62</v>
      </c>
      <c r="C22" s="24">
        <v>2543.0</v>
      </c>
      <c r="D22" s="24">
        <v>1561.0</v>
      </c>
      <c r="E22" s="24">
        <v>2055.0</v>
      </c>
      <c r="F22" s="24">
        <v>2321.0</v>
      </c>
      <c r="G22" s="24">
        <v>2591.0</v>
      </c>
      <c r="H22" s="24">
        <v>1437.0</v>
      </c>
      <c r="I22" s="24">
        <v>1564.0</v>
      </c>
      <c r="J22" s="24">
        <v>3668.0</v>
      </c>
      <c r="K22" s="24"/>
      <c r="L22" s="24"/>
      <c r="M22" s="24"/>
      <c r="N22" s="24"/>
      <c r="O22" s="9">
        <f t="shared" si="1"/>
        <v>17740</v>
      </c>
      <c r="P22" s="27"/>
      <c r="Q22" s="3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8"/>
      <c r="AE22" s="15"/>
      <c r="AF22" s="15"/>
    </row>
    <row r="23">
      <c r="A23" s="22"/>
      <c r="B23" s="44" t="s">
        <v>66</v>
      </c>
      <c r="C23" s="24">
        <v>200.0</v>
      </c>
      <c r="D23" s="24">
        <v>200.0</v>
      </c>
      <c r="E23" s="24">
        <v>300.0</v>
      </c>
      <c r="F23" s="24">
        <v>250.0</v>
      </c>
      <c r="G23" s="24"/>
      <c r="H23" s="24">
        <v>200.0</v>
      </c>
      <c r="I23" s="24"/>
      <c r="J23" s="30">
        <v>300.0</v>
      </c>
      <c r="K23" s="30"/>
      <c r="L23" s="24"/>
      <c r="M23" s="24"/>
      <c r="N23" s="24"/>
      <c r="O23" s="9">
        <f t="shared" si="1"/>
        <v>1450</v>
      </c>
      <c r="P23" s="27"/>
      <c r="Q23" s="3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8"/>
      <c r="AE23" s="15"/>
      <c r="AF23" s="15"/>
    </row>
    <row r="24">
      <c r="A24" s="22"/>
      <c r="B24" s="23" t="s">
        <v>70</v>
      </c>
      <c r="C24" s="24">
        <v>650.0</v>
      </c>
      <c r="D24" s="24">
        <v>700.0</v>
      </c>
      <c r="E24" s="24">
        <v>670.0</v>
      </c>
      <c r="F24" s="24">
        <v>756.0</v>
      </c>
      <c r="G24" s="24"/>
      <c r="H24" s="24"/>
      <c r="I24" s="24"/>
      <c r="J24" s="30">
        <v>1040.0</v>
      </c>
      <c r="K24" s="30"/>
      <c r="L24" s="24"/>
      <c r="M24" s="24"/>
      <c r="N24" s="24"/>
      <c r="O24" s="9">
        <f t="shared" si="1"/>
        <v>3816</v>
      </c>
      <c r="P24" s="27"/>
      <c r="Q24" s="3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8"/>
      <c r="AE24" s="15"/>
      <c r="AF24" s="15"/>
    </row>
    <row r="25">
      <c r="A25" s="22"/>
      <c r="B25" s="28" t="s">
        <v>73</v>
      </c>
      <c r="C25" s="24">
        <v>3255.7</v>
      </c>
      <c r="D25" s="24">
        <v>3421.2</v>
      </c>
      <c r="E25" s="24">
        <v>4860.4</v>
      </c>
      <c r="F25" s="24">
        <v>2877.6</v>
      </c>
      <c r="G25" s="24">
        <v>6425.2</v>
      </c>
      <c r="H25" s="24">
        <v>4192.72</v>
      </c>
      <c r="I25" s="24">
        <v>4414.0</v>
      </c>
      <c r="J25" s="30">
        <v>5584.9</v>
      </c>
      <c r="K25" s="30"/>
      <c r="L25" s="24"/>
      <c r="M25" s="24"/>
      <c r="N25" s="24"/>
      <c r="O25" s="9">
        <f t="shared" si="1"/>
        <v>35031.72</v>
      </c>
      <c r="P25" s="27"/>
      <c r="Q25" s="3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8"/>
      <c r="AE25" s="15"/>
      <c r="AF25" s="15"/>
    </row>
    <row r="26">
      <c r="A26" s="22"/>
      <c r="B26" s="23" t="s">
        <v>76</v>
      </c>
      <c r="C26" s="24">
        <v>250.0</v>
      </c>
      <c r="D26" s="24">
        <v>1918.3</v>
      </c>
      <c r="E26" s="24"/>
      <c r="F26" s="24">
        <v>2899.8</v>
      </c>
      <c r="G26" s="24">
        <v>1043.0</v>
      </c>
      <c r="H26" s="24">
        <v>1010.0</v>
      </c>
      <c r="I26" s="24">
        <v>842.2</v>
      </c>
      <c r="J26" s="30">
        <v>1387.3</v>
      </c>
      <c r="K26" s="30"/>
      <c r="L26" s="24"/>
      <c r="M26" s="24"/>
      <c r="N26" s="24"/>
      <c r="O26" s="9">
        <f t="shared" si="1"/>
        <v>9350.6</v>
      </c>
      <c r="P26" s="27"/>
      <c r="Q26" s="3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8"/>
      <c r="AE26" s="15"/>
      <c r="AF26" s="15"/>
    </row>
    <row r="27">
      <c r="A27" s="22"/>
      <c r="B27" s="23" t="s">
        <v>80</v>
      </c>
      <c r="C27" s="24">
        <v>2150.0</v>
      </c>
      <c r="D27" s="24">
        <v>2380.0</v>
      </c>
      <c r="E27" s="24">
        <v>2500.0</v>
      </c>
      <c r="F27" s="24">
        <v>1900.0</v>
      </c>
      <c r="G27" s="24">
        <v>2860.0</v>
      </c>
      <c r="H27" s="24">
        <v>1800.0</v>
      </c>
      <c r="I27" s="24">
        <v>2400.0</v>
      </c>
      <c r="J27" s="30">
        <v>2550.0</v>
      </c>
      <c r="K27" s="30"/>
      <c r="L27" s="24"/>
      <c r="M27" s="24"/>
      <c r="N27" s="24"/>
      <c r="O27" s="9">
        <f t="shared" si="1"/>
        <v>18540</v>
      </c>
      <c r="P27" s="27"/>
      <c r="Q27" s="3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8"/>
      <c r="AE27" s="15"/>
      <c r="AF27" s="15"/>
    </row>
    <row r="28">
      <c r="A28" s="22"/>
      <c r="B28" s="23" t="s">
        <v>86</v>
      </c>
      <c r="C28" s="24">
        <v>404.4</v>
      </c>
      <c r="D28" s="24">
        <v>305.7</v>
      </c>
      <c r="E28" s="24">
        <v>390.2</v>
      </c>
      <c r="F28" s="24">
        <v>525.4</v>
      </c>
      <c r="G28" s="24">
        <v>582.0</v>
      </c>
      <c r="H28" s="24">
        <v>234.6</v>
      </c>
      <c r="I28" s="24">
        <v>485.7</v>
      </c>
      <c r="J28" s="30">
        <v>378.8</v>
      </c>
      <c r="K28" s="24"/>
      <c r="L28" s="24"/>
      <c r="M28" s="24"/>
      <c r="N28" s="24"/>
      <c r="O28" s="9">
        <f t="shared" si="1"/>
        <v>3306.8</v>
      </c>
      <c r="P28" s="27"/>
      <c r="Q28" s="3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8"/>
      <c r="AE28" s="15"/>
      <c r="AF28" s="15"/>
    </row>
    <row r="29">
      <c r="A29" s="22"/>
      <c r="B29" s="23" t="s">
        <v>91</v>
      </c>
      <c r="C29" s="24">
        <v>423.0</v>
      </c>
      <c r="D29" s="24">
        <v>250.0</v>
      </c>
      <c r="E29" s="24"/>
      <c r="F29" s="24">
        <v>218.0</v>
      </c>
      <c r="G29" s="24"/>
      <c r="H29" s="24">
        <v>307.4</v>
      </c>
      <c r="I29" s="24">
        <v>210.0</v>
      </c>
      <c r="J29" s="30">
        <v>320.0</v>
      </c>
      <c r="K29" s="24"/>
      <c r="L29" s="24"/>
      <c r="M29" s="24"/>
      <c r="N29" s="24"/>
      <c r="O29" s="9">
        <f t="shared" si="1"/>
        <v>1728.4</v>
      </c>
      <c r="P29" s="27"/>
      <c r="Q29" s="3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8"/>
      <c r="AE29" s="15"/>
      <c r="AF29" s="15"/>
    </row>
    <row r="30">
      <c r="A30" s="22"/>
      <c r="B30" s="23" t="s">
        <v>94</v>
      </c>
      <c r="C30" s="24">
        <v>746.0</v>
      </c>
      <c r="D30" s="24">
        <v>223.7</v>
      </c>
      <c r="E30" s="24"/>
      <c r="F30" s="24">
        <v>707.2</v>
      </c>
      <c r="G30" s="24">
        <v>384.7</v>
      </c>
      <c r="H30" s="24"/>
      <c r="I30" s="24">
        <v>430.0</v>
      </c>
      <c r="J30" s="24">
        <v>146.8</v>
      </c>
      <c r="K30" s="24"/>
      <c r="L30" s="24"/>
      <c r="M30" s="24"/>
      <c r="N30" s="24"/>
      <c r="O30" s="9">
        <f t="shared" si="1"/>
        <v>2638.4</v>
      </c>
      <c r="P30" s="27"/>
      <c r="Q30" s="3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8"/>
      <c r="AE30" s="15"/>
      <c r="AF30" s="15"/>
    </row>
    <row r="31">
      <c r="A31" s="22"/>
      <c r="B31" s="28" t="s">
        <v>97</v>
      </c>
      <c r="C31" s="24">
        <v>2773.5</v>
      </c>
      <c r="D31" s="24">
        <v>468.7</v>
      </c>
      <c r="E31" s="24"/>
      <c r="F31" s="24">
        <v>1035.85</v>
      </c>
      <c r="G31" s="24"/>
      <c r="H31" s="24">
        <v>1417.42</v>
      </c>
      <c r="I31" s="24">
        <v>684.5</v>
      </c>
      <c r="J31" s="24">
        <v>400.0</v>
      </c>
      <c r="K31" s="30"/>
      <c r="L31" s="24"/>
      <c r="M31" s="24"/>
      <c r="N31" s="24"/>
      <c r="O31" s="9">
        <f t="shared" si="1"/>
        <v>6779.97</v>
      </c>
      <c r="P31" s="27"/>
      <c r="Q31" s="3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8"/>
      <c r="AE31" s="15"/>
      <c r="AF31" s="15"/>
    </row>
    <row r="32">
      <c r="A32" s="22"/>
      <c r="B32" s="23" t="s">
        <v>102</v>
      </c>
      <c r="C32" s="24"/>
      <c r="D32" s="24"/>
      <c r="E32" s="24"/>
      <c r="F32" s="24"/>
      <c r="G32" s="24"/>
      <c r="H32" s="24"/>
      <c r="I32" s="24"/>
      <c r="J32" s="24"/>
      <c r="K32" s="30"/>
      <c r="L32" s="24"/>
      <c r="M32" s="24"/>
      <c r="N32" s="24"/>
      <c r="O32" s="9">
        <f t="shared" si="1"/>
        <v>0</v>
      </c>
      <c r="P32" s="27"/>
      <c r="Q32" s="3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8"/>
      <c r="AE32" s="15"/>
      <c r="AF32" s="15"/>
    </row>
    <row r="33">
      <c r="A33" s="22"/>
      <c r="B33" s="28" t="s">
        <v>105</v>
      </c>
      <c r="C33" s="24">
        <v>1310.8</v>
      </c>
      <c r="D33" s="24">
        <v>1717.9</v>
      </c>
      <c r="E33" s="24">
        <v>1159.8</v>
      </c>
      <c r="F33" s="24">
        <v>1341.1</v>
      </c>
      <c r="G33" s="24">
        <v>2013.8</v>
      </c>
      <c r="H33" s="24">
        <v>923.6</v>
      </c>
      <c r="I33" s="24">
        <v>1275.3</v>
      </c>
      <c r="J33" s="24">
        <v>1338.6</v>
      </c>
      <c r="K33" s="30"/>
      <c r="L33" s="24"/>
      <c r="M33" s="24"/>
      <c r="N33" s="24"/>
      <c r="O33" s="9">
        <f t="shared" si="1"/>
        <v>11080.9</v>
      </c>
      <c r="P33" s="27"/>
      <c r="Q33" s="3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8"/>
      <c r="AE33" s="15"/>
      <c r="AF33" s="15"/>
    </row>
    <row r="34">
      <c r="A34" s="22"/>
      <c r="B34" s="23" t="s">
        <v>109</v>
      </c>
      <c r="C34" s="24">
        <v>120.0</v>
      </c>
      <c r="D34" s="24">
        <v>100.0</v>
      </c>
      <c r="E34" s="24"/>
      <c r="F34" s="24">
        <v>100.0</v>
      </c>
      <c r="G34" s="24">
        <v>100.0</v>
      </c>
      <c r="H34" s="24">
        <v>100.0</v>
      </c>
      <c r="I34" s="24">
        <v>100.0</v>
      </c>
      <c r="J34" s="24">
        <v>100.0</v>
      </c>
      <c r="K34" s="30"/>
      <c r="L34" s="24"/>
      <c r="M34" s="24"/>
      <c r="N34" s="24"/>
      <c r="O34" s="9">
        <f t="shared" si="1"/>
        <v>720</v>
      </c>
      <c r="P34" s="27"/>
      <c r="Q34" s="3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8"/>
      <c r="AE34" s="15"/>
      <c r="AF34" s="15"/>
    </row>
    <row r="35">
      <c r="A35" s="22"/>
      <c r="B35" s="23" t="s">
        <v>113</v>
      </c>
      <c r="C35" s="24">
        <v>373.1</v>
      </c>
      <c r="D35" s="24">
        <v>493.0</v>
      </c>
      <c r="E35" s="24">
        <v>434.6</v>
      </c>
      <c r="F35" s="24">
        <v>1209.9</v>
      </c>
      <c r="G35" s="24">
        <v>474.3</v>
      </c>
      <c r="H35" s="24"/>
      <c r="I35" s="24">
        <v>412.4</v>
      </c>
      <c r="J35" s="24"/>
      <c r="K35" s="30"/>
      <c r="L35" s="24"/>
      <c r="M35" s="24"/>
      <c r="N35" s="24"/>
      <c r="O35" s="9">
        <f t="shared" si="1"/>
        <v>3397.3</v>
      </c>
      <c r="P35" s="27"/>
      <c r="Q35" s="3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8"/>
      <c r="AE35" s="15"/>
      <c r="AF35" s="15"/>
    </row>
    <row r="36">
      <c r="A36" s="22"/>
      <c r="B36" s="23" t="s">
        <v>118</v>
      </c>
      <c r="C36" s="24">
        <v>305.0</v>
      </c>
      <c r="D36" s="24">
        <v>320.0</v>
      </c>
      <c r="E36" s="24">
        <v>343.0</v>
      </c>
      <c r="F36" s="24">
        <v>310.0</v>
      </c>
      <c r="G36" s="24">
        <v>320.0</v>
      </c>
      <c r="H36" s="24">
        <v>300.0</v>
      </c>
      <c r="I36" s="24"/>
      <c r="J36" s="24">
        <v>310.0</v>
      </c>
      <c r="K36" s="30"/>
      <c r="L36" s="24"/>
      <c r="M36" s="24"/>
      <c r="N36" s="24"/>
      <c r="O36" s="9">
        <f t="shared" si="1"/>
        <v>2208</v>
      </c>
      <c r="P36" s="27"/>
      <c r="Q36" s="3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8"/>
      <c r="AE36" s="15"/>
      <c r="AF36" s="15"/>
    </row>
    <row r="37">
      <c r="A37" s="22"/>
      <c r="B37" s="23" t="s">
        <v>122</v>
      </c>
      <c r="C37" s="24">
        <v>271.0</v>
      </c>
      <c r="D37" s="24">
        <v>327.0</v>
      </c>
      <c r="E37" s="24">
        <v>652.0</v>
      </c>
      <c r="F37" s="24"/>
      <c r="G37" s="24">
        <v>600.0</v>
      </c>
      <c r="H37" s="24">
        <v>340.0</v>
      </c>
      <c r="I37" s="24">
        <v>355.0</v>
      </c>
      <c r="J37" s="24">
        <v>1000.0</v>
      </c>
      <c r="K37" s="24"/>
      <c r="L37" s="24"/>
      <c r="M37" s="24"/>
      <c r="N37" s="24"/>
      <c r="O37" s="9">
        <f t="shared" si="1"/>
        <v>3545</v>
      </c>
      <c r="P37" s="27"/>
      <c r="Q37" s="3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8"/>
      <c r="AE37" s="15"/>
      <c r="AF37" s="15"/>
    </row>
    <row r="38">
      <c r="A38" s="22"/>
      <c r="B38" s="46" t="s">
        <v>127</v>
      </c>
      <c r="C38" s="30">
        <v>505.9</v>
      </c>
      <c r="D38" s="47">
        <v>404.0</v>
      </c>
      <c r="E38" s="30"/>
      <c r="F38" s="24">
        <v>769.0</v>
      </c>
      <c r="G38" s="48">
        <v>842.4</v>
      </c>
      <c r="H38" s="48">
        <v>534.8</v>
      </c>
      <c r="I38" s="24">
        <v>777.3</v>
      </c>
      <c r="J38" s="24">
        <v>1121.0</v>
      </c>
      <c r="K38" s="30"/>
      <c r="L38" s="24"/>
      <c r="M38" s="24"/>
      <c r="N38" s="24"/>
      <c r="O38" s="49">
        <f t="shared" si="1"/>
        <v>4954.4</v>
      </c>
      <c r="P38" s="27"/>
      <c r="Q38" s="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8"/>
      <c r="AE38" s="15"/>
      <c r="AF38" s="15"/>
    </row>
    <row r="39">
      <c r="A39" s="22"/>
      <c r="B39" s="23" t="s">
        <v>136</v>
      </c>
      <c r="C39" s="24">
        <v>5070.8</v>
      </c>
      <c r="D39" s="24">
        <v>3754.08</v>
      </c>
      <c r="E39" s="24">
        <v>3370.99</v>
      </c>
      <c r="F39" s="24">
        <v>3342.1</v>
      </c>
      <c r="G39" s="24">
        <v>4935.7</v>
      </c>
      <c r="H39" s="24">
        <v>2961.0</v>
      </c>
      <c r="I39" s="24">
        <v>2340.5</v>
      </c>
      <c r="J39" s="24">
        <v>3749.3</v>
      </c>
      <c r="K39" s="24"/>
      <c r="L39" s="24"/>
      <c r="M39" s="24"/>
      <c r="N39" s="24"/>
      <c r="O39" s="9">
        <f t="shared" si="1"/>
        <v>29524.47</v>
      </c>
      <c r="P39" s="27"/>
      <c r="Q39" s="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8"/>
      <c r="AE39" s="15"/>
      <c r="AF39" s="15"/>
    </row>
    <row r="40">
      <c r="A40" s="22"/>
      <c r="B40" s="28" t="s">
        <v>139</v>
      </c>
      <c r="C40" s="24">
        <v>900.0</v>
      </c>
      <c r="D40" s="24">
        <v>969.5</v>
      </c>
      <c r="E40" s="24">
        <v>1070.6</v>
      </c>
      <c r="F40" s="24">
        <v>1692.6</v>
      </c>
      <c r="G40" s="24">
        <v>1723.2</v>
      </c>
      <c r="H40" s="24">
        <v>1375.8</v>
      </c>
      <c r="I40" s="24">
        <v>1384.1</v>
      </c>
      <c r="J40" s="30">
        <v>1688.0</v>
      </c>
      <c r="K40" s="30"/>
      <c r="L40" s="24"/>
      <c r="M40" s="24"/>
      <c r="N40" s="24"/>
      <c r="O40" s="9">
        <f t="shared" si="1"/>
        <v>10803.8</v>
      </c>
      <c r="P40" s="27"/>
      <c r="Q40" s="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8"/>
      <c r="AE40" s="15"/>
      <c r="AF40" s="15"/>
    </row>
    <row r="41">
      <c r="A41" s="22"/>
      <c r="B41" s="28" t="s">
        <v>143</v>
      </c>
      <c r="C41" s="24">
        <v>12214.04</v>
      </c>
      <c r="D41" s="24">
        <v>4015.6</v>
      </c>
      <c r="E41" s="24">
        <v>6107.4</v>
      </c>
      <c r="F41" s="24">
        <v>5213.7</v>
      </c>
      <c r="G41" s="24">
        <v>7257.9</v>
      </c>
      <c r="H41" s="24">
        <v>4335.3</v>
      </c>
      <c r="I41" s="24">
        <v>5050.6</v>
      </c>
      <c r="J41" s="30">
        <v>5797.4</v>
      </c>
      <c r="K41" s="30"/>
      <c r="L41" s="24"/>
      <c r="M41" s="24"/>
      <c r="N41" s="24"/>
      <c r="O41" s="9">
        <f t="shared" si="1"/>
        <v>49991.94</v>
      </c>
      <c r="P41" s="27"/>
      <c r="Q41" s="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8"/>
      <c r="AE41" s="15"/>
      <c r="AF41" s="15"/>
    </row>
    <row r="42">
      <c r="A42" s="22"/>
      <c r="B42" s="28" t="s">
        <v>146</v>
      </c>
      <c r="C42" s="24">
        <v>2602.0</v>
      </c>
      <c r="D42" s="24">
        <v>1862.0</v>
      </c>
      <c r="E42" s="24">
        <v>2517.0</v>
      </c>
      <c r="F42" s="24">
        <v>2362.2</v>
      </c>
      <c r="G42" s="24">
        <v>2618.0</v>
      </c>
      <c r="H42" s="24">
        <v>1585.6</v>
      </c>
      <c r="I42" s="24">
        <v>1922.5</v>
      </c>
      <c r="J42" s="30">
        <v>2375.5</v>
      </c>
      <c r="K42" s="30"/>
      <c r="L42" s="24"/>
      <c r="M42" s="24"/>
      <c r="N42" s="24"/>
      <c r="O42" s="9">
        <f t="shared" si="1"/>
        <v>17844.8</v>
      </c>
      <c r="P42" s="27"/>
      <c r="Q42" s="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8"/>
      <c r="AE42" s="15"/>
      <c r="AF42" s="15"/>
    </row>
    <row r="43">
      <c r="A43" s="22"/>
      <c r="B43" s="23" t="s">
        <v>149</v>
      </c>
      <c r="C43" s="24">
        <v>1957.0</v>
      </c>
      <c r="D43" s="24">
        <v>1262.0</v>
      </c>
      <c r="E43" s="24">
        <v>2536.7</v>
      </c>
      <c r="F43" s="24">
        <v>1254.0</v>
      </c>
      <c r="G43" s="24">
        <v>1655.0</v>
      </c>
      <c r="H43" s="24">
        <v>939.0</v>
      </c>
      <c r="I43" s="24">
        <v>1047.0</v>
      </c>
      <c r="J43" s="30">
        <v>1841.0</v>
      </c>
      <c r="K43" s="30"/>
      <c r="L43" s="24"/>
      <c r="M43" s="24"/>
      <c r="N43" s="24"/>
      <c r="O43" s="9">
        <f t="shared" si="1"/>
        <v>12491.7</v>
      </c>
      <c r="P43" s="27"/>
      <c r="Q43" s="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8"/>
      <c r="AE43" s="15"/>
      <c r="AF43" s="15"/>
    </row>
    <row r="44">
      <c r="A44" s="22"/>
      <c r="B44" s="28" t="s">
        <v>151</v>
      </c>
      <c r="C44" s="24">
        <v>2500.0</v>
      </c>
      <c r="D44" s="24">
        <v>2500.0</v>
      </c>
      <c r="E44" s="24">
        <v>2500.0</v>
      </c>
      <c r="F44" s="24">
        <v>2500.0</v>
      </c>
      <c r="G44" s="24">
        <v>2500.0</v>
      </c>
      <c r="H44" s="24">
        <v>2500.0</v>
      </c>
      <c r="I44" s="24">
        <v>2500.0</v>
      </c>
      <c r="J44" s="30">
        <v>2500.0</v>
      </c>
      <c r="K44" s="30"/>
      <c r="L44" s="24"/>
      <c r="M44" s="24"/>
      <c r="N44" s="24"/>
      <c r="O44" s="9">
        <f t="shared" si="1"/>
        <v>20000</v>
      </c>
      <c r="P44" s="27"/>
      <c r="Q44" s="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8"/>
      <c r="AE44" s="15"/>
      <c r="AF44" s="15"/>
    </row>
    <row r="45" ht="15.75" customHeight="1">
      <c r="A45" s="19"/>
      <c r="B45" s="19"/>
      <c r="C45" s="51"/>
      <c r="D45" s="5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3"/>
      <c r="Q45" s="3"/>
      <c r="R45" s="8"/>
      <c r="S45" s="8"/>
      <c r="T45" s="8"/>
      <c r="U45" s="5"/>
      <c r="V45" s="8"/>
      <c r="W45" s="8"/>
      <c r="X45" s="8"/>
      <c r="Y45" s="8"/>
      <c r="Z45" s="8"/>
      <c r="AA45" s="5"/>
      <c r="AB45" s="8"/>
      <c r="AC45" s="8"/>
      <c r="AD45" s="8"/>
      <c r="AE45" s="8"/>
      <c r="AF45" s="8"/>
    </row>
    <row r="46" ht="15.75" customHeight="1">
      <c r="A46" s="19"/>
      <c r="B46" s="19" t="s">
        <v>20</v>
      </c>
      <c r="C46" s="51">
        <f t="shared" ref="C46:N46" si="2">SUM(C5:C44)</f>
        <v>49366.24</v>
      </c>
      <c r="D46" s="51">
        <f t="shared" si="2"/>
        <v>42338.87</v>
      </c>
      <c r="E46" s="9">
        <f t="shared" si="2"/>
        <v>40921.48</v>
      </c>
      <c r="F46" s="9">
        <f t="shared" si="2"/>
        <v>41490.55</v>
      </c>
      <c r="G46" s="9">
        <f t="shared" si="2"/>
        <v>53430</v>
      </c>
      <c r="H46" s="9">
        <f t="shared" si="2"/>
        <v>34119.7</v>
      </c>
      <c r="I46" s="9">
        <f t="shared" si="2"/>
        <v>42182.43</v>
      </c>
      <c r="J46" s="9">
        <f t="shared" si="2"/>
        <v>48607.8</v>
      </c>
      <c r="K46" s="9">
        <f t="shared" si="2"/>
        <v>0</v>
      </c>
      <c r="L46" s="9">
        <f t="shared" si="2"/>
        <v>0</v>
      </c>
      <c r="M46" s="9">
        <f t="shared" si="2"/>
        <v>0</v>
      </c>
      <c r="N46" s="9">
        <f t="shared" si="2"/>
        <v>0</v>
      </c>
      <c r="O46" s="9">
        <f>SUM(C46:N46)</f>
        <v>352457.07</v>
      </c>
      <c r="P46" s="3"/>
      <c r="Q46" s="3"/>
      <c r="R46" s="8"/>
      <c r="S46" s="8"/>
      <c r="T46" s="8"/>
      <c r="U46" s="5"/>
      <c r="V46" s="8"/>
      <c r="W46" s="8"/>
      <c r="X46" s="8"/>
      <c r="Y46" s="8"/>
      <c r="Z46" s="8"/>
      <c r="AA46" s="5"/>
      <c r="AB46" s="8"/>
      <c r="AC46" s="8"/>
      <c r="AD46" s="8"/>
      <c r="AE46" s="8"/>
      <c r="AF46" s="8"/>
    </row>
    <row r="47" ht="15.75" customHeight="1">
      <c r="A47" s="3"/>
      <c r="B47" s="3"/>
      <c r="C47" s="5"/>
      <c r="D47" s="55"/>
      <c r="E47" s="5"/>
      <c r="F47" s="5"/>
      <c r="G47" s="5"/>
      <c r="H47" s="5"/>
      <c r="I47" s="5"/>
      <c r="J47" s="5"/>
      <c r="K47" s="5"/>
      <c r="L47" s="5"/>
      <c r="M47" s="5"/>
      <c r="N47" s="5"/>
      <c r="O47" s="8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>
      <c r="A48" s="3"/>
      <c r="B48" s="56" t="s">
        <v>163</v>
      </c>
      <c r="C48" s="5">
        <f t="shared" ref="C48:O48" si="3">C46*15%</f>
        <v>7404.936</v>
      </c>
      <c r="D48" s="5">
        <f t="shared" si="3"/>
        <v>6350.8305</v>
      </c>
      <c r="E48" s="5">
        <f t="shared" si="3"/>
        <v>6138.222</v>
      </c>
      <c r="F48" s="5">
        <f t="shared" si="3"/>
        <v>6223.5825</v>
      </c>
      <c r="G48" s="5">
        <f t="shared" si="3"/>
        <v>8014.5</v>
      </c>
      <c r="H48" s="5">
        <f t="shared" si="3"/>
        <v>5117.955</v>
      </c>
      <c r="I48" s="5">
        <f t="shared" si="3"/>
        <v>6327.3645</v>
      </c>
      <c r="J48" s="5">
        <f t="shared" si="3"/>
        <v>7291.17</v>
      </c>
      <c r="K48" s="5">
        <f t="shared" si="3"/>
        <v>0</v>
      </c>
      <c r="L48" s="5">
        <f t="shared" si="3"/>
        <v>0</v>
      </c>
      <c r="M48" s="5">
        <f t="shared" si="3"/>
        <v>0</v>
      </c>
      <c r="N48" s="5">
        <f t="shared" si="3"/>
        <v>0</v>
      </c>
      <c r="O48" s="8">
        <f t="shared" si="3"/>
        <v>52868.5605</v>
      </c>
      <c r="P48" s="57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ht="15.75" customHeight="1">
      <c r="A49" s="3"/>
      <c r="B49" s="56" t="s">
        <v>176</v>
      </c>
      <c r="C49" s="5">
        <f t="shared" ref="C49:O49" si="4">C46*10%</f>
        <v>4936.624</v>
      </c>
      <c r="D49" s="5">
        <f t="shared" si="4"/>
        <v>4233.887</v>
      </c>
      <c r="E49" s="5">
        <f t="shared" si="4"/>
        <v>4092.148</v>
      </c>
      <c r="F49" s="5">
        <f t="shared" si="4"/>
        <v>4149.055</v>
      </c>
      <c r="G49" s="5">
        <f t="shared" si="4"/>
        <v>5343</v>
      </c>
      <c r="H49" s="5">
        <f t="shared" si="4"/>
        <v>3411.97</v>
      </c>
      <c r="I49" s="5">
        <f t="shared" si="4"/>
        <v>4218.243</v>
      </c>
      <c r="J49" s="5">
        <f t="shared" si="4"/>
        <v>4860.78</v>
      </c>
      <c r="K49" s="5">
        <f t="shared" si="4"/>
        <v>0</v>
      </c>
      <c r="L49" s="5">
        <f t="shared" si="4"/>
        <v>0</v>
      </c>
      <c r="M49" s="5">
        <f t="shared" si="4"/>
        <v>0</v>
      </c>
      <c r="N49" s="5">
        <f t="shared" si="4"/>
        <v>0</v>
      </c>
      <c r="O49" s="8">
        <f t="shared" si="4"/>
        <v>35245.707</v>
      </c>
      <c r="P49" s="57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ht="15.75" customHeight="1">
      <c r="A50" s="3"/>
      <c r="B50" s="56" t="s">
        <v>182</v>
      </c>
      <c r="C50" s="5">
        <f t="shared" ref="C50:O50" si="5">C46*20%</f>
        <v>9873.248</v>
      </c>
      <c r="D50" s="5">
        <f t="shared" si="5"/>
        <v>8467.774</v>
      </c>
      <c r="E50" s="5">
        <f t="shared" si="5"/>
        <v>8184.296</v>
      </c>
      <c r="F50" s="5">
        <f t="shared" si="5"/>
        <v>8298.11</v>
      </c>
      <c r="G50" s="5">
        <f t="shared" si="5"/>
        <v>10686</v>
      </c>
      <c r="H50" s="5">
        <f t="shared" si="5"/>
        <v>6823.94</v>
      </c>
      <c r="I50" s="5">
        <f t="shared" si="5"/>
        <v>8436.486</v>
      </c>
      <c r="J50" s="5">
        <f t="shared" si="5"/>
        <v>9721.56</v>
      </c>
      <c r="K50" s="5">
        <f t="shared" si="5"/>
        <v>0</v>
      </c>
      <c r="L50" s="5">
        <f t="shared" si="5"/>
        <v>0</v>
      </c>
      <c r="M50" s="5">
        <f t="shared" si="5"/>
        <v>0</v>
      </c>
      <c r="N50" s="5">
        <f t="shared" si="5"/>
        <v>0</v>
      </c>
      <c r="O50" s="8">
        <f t="shared" si="5"/>
        <v>70491.414</v>
      </c>
      <c r="P50" s="5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>
      <c r="A51" s="3"/>
      <c r="B51" s="56" t="s">
        <v>188</v>
      </c>
      <c r="C51" s="5">
        <f t="shared" ref="C51:O51" si="6">C46*55%</f>
        <v>27151.432</v>
      </c>
      <c r="D51" s="5">
        <f t="shared" si="6"/>
        <v>23286.3785</v>
      </c>
      <c r="E51" s="5">
        <f t="shared" si="6"/>
        <v>22506.814</v>
      </c>
      <c r="F51" s="5">
        <f t="shared" si="6"/>
        <v>22819.8025</v>
      </c>
      <c r="G51" s="5">
        <f t="shared" si="6"/>
        <v>29386.5</v>
      </c>
      <c r="H51" s="5">
        <f t="shared" si="6"/>
        <v>18765.835</v>
      </c>
      <c r="I51" s="5">
        <f t="shared" si="6"/>
        <v>23200.3365</v>
      </c>
      <c r="J51" s="5">
        <f t="shared" si="6"/>
        <v>26734.29</v>
      </c>
      <c r="K51" s="5">
        <f t="shared" si="6"/>
        <v>0</v>
      </c>
      <c r="L51" s="5">
        <f t="shared" si="6"/>
        <v>0</v>
      </c>
      <c r="M51" s="5">
        <f t="shared" si="6"/>
        <v>0</v>
      </c>
      <c r="N51" s="5">
        <f t="shared" si="6"/>
        <v>0</v>
      </c>
      <c r="O51" s="8">
        <f t="shared" si="6"/>
        <v>193851.3885</v>
      </c>
      <c r="P51" s="57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ht="15.75" customHeight="1">
      <c r="A52" s="3"/>
      <c r="B52" s="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8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ht="15.75" customHeight="1">
      <c r="A53" s="3"/>
      <c r="B53" s="59" t="s">
        <v>195</v>
      </c>
      <c r="C53" s="60"/>
      <c r="D53" s="61" t="s">
        <v>197</v>
      </c>
      <c r="E53" s="5"/>
      <c r="F53" s="5"/>
      <c r="G53" s="59" t="s">
        <v>199</v>
      </c>
      <c r="K53" s="5"/>
      <c r="L53" s="5"/>
      <c r="M53" s="5"/>
      <c r="N53" s="5"/>
      <c r="O53" s="8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ht="15.75" customHeight="1">
      <c r="A54" s="3"/>
      <c r="B54" s="60"/>
      <c r="C54" s="60"/>
      <c r="D54" s="62"/>
      <c r="E54" s="5"/>
      <c r="F54" s="5"/>
      <c r="G54" s="62"/>
      <c r="K54" s="5"/>
      <c r="L54" s="5"/>
      <c r="M54" s="5"/>
      <c r="N54" s="5"/>
      <c r="O54" s="8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ht="15.75" customHeight="1">
      <c r="A55" s="3"/>
      <c r="B55" s="60"/>
      <c r="C55" s="60"/>
      <c r="D55" s="62"/>
      <c r="E55" s="5"/>
      <c r="F55" s="5"/>
      <c r="G55" s="62"/>
      <c r="K55" s="5"/>
      <c r="L55" s="5"/>
      <c r="M55" s="5"/>
      <c r="N55" s="5"/>
      <c r="O55" s="8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ht="15.75" customHeight="1">
      <c r="A56" s="3"/>
      <c r="B56" s="65" t="s">
        <v>205</v>
      </c>
      <c r="C56" s="60"/>
      <c r="D56" s="66" t="s">
        <v>206</v>
      </c>
      <c r="E56" s="5"/>
      <c r="F56" s="5"/>
      <c r="G56" s="66" t="s">
        <v>207</v>
      </c>
      <c r="K56" s="5"/>
      <c r="L56" s="5"/>
      <c r="M56" s="5"/>
      <c r="N56" s="5"/>
      <c r="O56" s="8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ht="15.75" customHeight="1">
      <c r="A57" s="3"/>
      <c r="B57" s="68" t="s">
        <v>209</v>
      </c>
      <c r="C57" s="60"/>
      <c r="D57" s="68" t="s">
        <v>210</v>
      </c>
      <c r="E57" s="5"/>
      <c r="F57" s="5"/>
      <c r="G57" s="68" t="s">
        <v>211</v>
      </c>
      <c r="K57" s="5"/>
      <c r="L57" s="5"/>
      <c r="M57" s="5"/>
      <c r="N57" s="5"/>
      <c r="O57" s="8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ht="15.75" customHeight="1">
      <c r="A58" s="3"/>
      <c r="B58" s="3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8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ht="15.75" customHeight="1">
      <c r="A59" s="3"/>
      <c r="B59" s="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8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ht="15.75" customHeight="1">
      <c r="A60" s="3"/>
      <c r="B60" s="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8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ht="15.75" customHeight="1">
      <c r="A61" s="3"/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8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ht="15.75" customHeight="1">
      <c r="A62" s="3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8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ht="15.75" customHeight="1">
      <c r="A63" s="3"/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8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5.75" customHeight="1">
      <c r="A64" s="3"/>
      <c r="B64" s="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8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ht="15.75" customHeight="1">
      <c r="A65" s="3"/>
      <c r="B65" s="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8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ht="15.75" customHeight="1">
      <c r="A66" s="3"/>
      <c r="B66" s="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8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ht="15.75" customHeight="1">
      <c r="A67" s="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8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ht="15.75" customHeight="1">
      <c r="A68" s="3"/>
      <c r="B68" s="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8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ht="15.75" customHeight="1">
      <c r="A69" s="3"/>
      <c r="B69" s="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8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ht="15.75" customHeight="1">
      <c r="A70" s="3"/>
      <c r="B70" s="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8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ht="15.75" customHeight="1">
      <c r="A71" s="3"/>
      <c r="B71" s="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8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ht="15.75" customHeight="1">
      <c r="A72" s="3"/>
      <c r="B72" s="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8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ht="15.75" customHeight="1">
      <c r="A73" s="3"/>
      <c r="B73" s="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8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ht="15.75" customHeight="1">
      <c r="A74" s="3"/>
      <c r="B74" s="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8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ht="15.75" customHeight="1">
      <c r="A75" s="3"/>
      <c r="B75" s="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8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ht="15.75" customHeight="1">
      <c r="A76" s="3"/>
      <c r="B76" s="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8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ht="15.75" customHeight="1">
      <c r="A77" s="3"/>
      <c r="B77" s="3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8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ht="15.75" customHeight="1">
      <c r="A78" s="3"/>
      <c r="B78" s="3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8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ht="15.75" customHeight="1">
      <c r="A79" s="3"/>
      <c r="B79" s="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8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ht="15.75" customHeight="1">
      <c r="A80" s="3"/>
      <c r="B80" s="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8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ht="15.75" customHeight="1">
      <c r="A81" s="3"/>
      <c r="B81" s="3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8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ht="15.75" customHeight="1">
      <c r="A82" s="3"/>
      <c r="B82" s="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8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ht="15.75" customHeight="1">
      <c r="A83" s="3"/>
      <c r="B83" s="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8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ht="15.75" customHeight="1">
      <c r="A84" s="3"/>
      <c r="B84" s="3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8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ht="15.75" customHeight="1">
      <c r="A85" s="3"/>
      <c r="B85" s="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8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ht="15.75" customHeight="1">
      <c r="A86" s="3"/>
      <c r="B86" s="3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8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ht="15.75" customHeight="1">
      <c r="A87" s="3"/>
      <c r="B87" s="3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8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ht="15.75" customHeight="1">
      <c r="A88" s="3"/>
      <c r="B88" s="3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8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ht="15.75" customHeight="1">
      <c r="A89" s="3"/>
      <c r="B89" s="3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8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ht="15.75" customHeight="1">
      <c r="A90" s="3"/>
      <c r="B90" s="3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8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ht="15.75" customHeight="1">
      <c r="A91" s="3"/>
      <c r="B91" s="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8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ht="15.75" customHeight="1">
      <c r="A92" s="3"/>
      <c r="B92" s="3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8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ht="15.75" customHeight="1">
      <c r="A93" s="3"/>
      <c r="B93" s="3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8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ht="15.75" customHeight="1">
      <c r="A94" s="3"/>
      <c r="B94" s="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8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5.75" customHeight="1">
      <c r="A95" s="3"/>
      <c r="B95" s="3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8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ht="15.75" customHeight="1">
      <c r="A96" s="3"/>
      <c r="B96" s="3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8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ht="15.75" customHeight="1">
      <c r="A97" s="3"/>
      <c r="B97" s="3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8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5.75" customHeight="1">
      <c r="A98" s="3"/>
      <c r="B98" s="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8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ht="15.75" customHeight="1">
      <c r="A99" s="3"/>
      <c r="B99" s="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8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ht="15.75" customHeight="1">
      <c r="A100" s="3"/>
      <c r="B100" s="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8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ht="15.75" customHeight="1">
      <c r="A101" s="3"/>
      <c r="B101" s="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8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ht="15.75" customHeight="1">
      <c r="A102" s="3"/>
      <c r="B102" s="3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8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ht="15.75" customHeight="1">
      <c r="A103" s="3"/>
      <c r="B103" s="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8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ht="15.75" customHeight="1">
      <c r="A104" s="3"/>
      <c r="B104" s="3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8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ht="15.75" customHeight="1">
      <c r="A105" s="3"/>
      <c r="B105" s="3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8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ht="15.75" customHeight="1">
      <c r="A106" s="3"/>
      <c r="B106" s="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8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ht="15.75" customHeight="1">
      <c r="A107" s="3"/>
      <c r="B107" s="3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8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ht="15.75" customHeight="1">
      <c r="A108" s="3"/>
      <c r="B108" s="3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8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ht="15.75" customHeight="1">
      <c r="A109" s="3"/>
      <c r="B109" s="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8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ht="15.75" customHeight="1">
      <c r="A110" s="3"/>
      <c r="B110" s="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8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ht="15.75" customHeight="1">
      <c r="A111" s="3"/>
      <c r="B111" s="3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8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ht="15.75" customHeight="1">
      <c r="A112" s="3"/>
      <c r="B112" s="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8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ht="15.75" customHeight="1">
      <c r="A113" s="3"/>
      <c r="B113" s="3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8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ht="15.75" customHeight="1">
      <c r="A114" s="3"/>
      <c r="B114" s="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8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ht="15.75" customHeight="1">
      <c r="A115" s="3"/>
      <c r="B115" s="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8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ht="15.75" customHeight="1">
      <c r="A116" s="3"/>
      <c r="B116" s="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8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ht="15.75" customHeight="1">
      <c r="A117" s="3"/>
      <c r="B117" s="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8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ht="15.75" customHeight="1">
      <c r="A118" s="3"/>
      <c r="B118" s="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8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ht="15.75" customHeight="1">
      <c r="A119" s="3"/>
      <c r="B119" s="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8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ht="15.75" customHeight="1">
      <c r="A120" s="3"/>
      <c r="B120" s="3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8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ht="15.75" customHeight="1">
      <c r="A121" s="3"/>
      <c r="B121" s="3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8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ht="15.75" customHeight="1">
      <c r="A122" s="3"/>
      <c r="B122" s="3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8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ht="15.75" customHeight="1">
      <c r="A123" s="3"/>
      <c r="B123" s="3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8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ht="15.75" customHeight="1">
      <c r="A124" s="3"/>
      <c r="B124" s="3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8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ht="15.75" customHeight="1">
      <c r="A125" s="3"/>
      <c r="B125" s="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8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5.75" customHeight="1">
      <c r="A126" s="3"/>
      <c r="B126" s="3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8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ht="15.75" customHeight="1">
      <c r="A127" s="3"/>
      <c r="B127" s="3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8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ht="15.75" customHeight="1">
      <c r="A128" s="3"/>
      <c r="B128" s="3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8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ht="15.75" customHeight="1">
      <c r="A129" s="3"/>
      <c r="B129" s="3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8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ht="15.75" customHeight="1">
      <c r="A130" s="3"/>
      <c r="B130" s="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8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ht="15.75" customHeight="1">
      <c r="A131" s="3"/>
      <c r="B131" s="3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8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ht="15.75" customHeight="1">
      <c r="A132" s="3"/>
      <c r="B132" s="3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8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ht="15.75" customHeight="1">
      <c r="A133" s="3"/>
      <c r="B133" s="3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8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ht="15.75" customHeight="1">
      <c r="A134" s="3"/>
      <c r="B134" s="3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8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ht="15.75" customHeight="1">
      <c r="A135" s="3"/>
      <c r="B135" s="3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8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ht="15.75" customHeight="1">
      <c r="A136" s="3"/>
      <c r="B136" s="3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8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ht="15.75" customHeight="1">
      <c r="A137" s="3"/>
      <c r="B137" s="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8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ht="15.75" customHeight="1">
      <c r="A138" s="3"/>
      <c r="B138" s="3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8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ht="15.75" customHeight="1">
      <c r="A139" s="3"/>
      <c r="B139" s="3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8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ht="15.75" customHeight="1">
      <c r="A140" s="3"/>
      <c r="B140" s="3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8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ht="15.75" customHeight="1">
      <c r="A141" s="3"/>
      <c r="B141" s="3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8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ht="15.75" customHeight="1">
      <c r="A142" s="3"/>
      <c r="B142" s="3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8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ht="15.75" customHeight="1">
      <c r="A143" s="3"/>
      <c r="B143" s="3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8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ht="15.75" customHeight="1">
      <c r="A144" s="3"/>
      <c r="B144" s="3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8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ht="15.75" customHeight="1">
      <c r="A145" s="3"/>
      <c r="B145" s="3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8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ht="15.75" customHeight="1">
      <c r="A146" s="3"/>
      <c r="B146" s="3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8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ht="15.75" customHeight="1">
      <c r="A147" s="3"/>
      <c r="B147" s="3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8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ht="15.75" customHeight="1">
      <c r="A148" s="3"/>
      <c r="B148" s="3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8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ht="15.75" customHeight="1">
      <c r="A149" s="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8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ht="15.75" customHeight="1">
      <c r="A150" s="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8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ht="15.75" customHeight="1">
      <c r="A151" s="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8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ht="15.75" customHeight="1">
      <c r="A152" s="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8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ht="15.75" customHeight="1">
      <c r="A153" s="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8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ht="15.75" customHeight="1">
      <c r="A154" s="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8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ht="15.75" customHeight="1">
      <c r="A155" s="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8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ht="15.75" customHeight="1">
      <c r="A156" s="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8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5.75" customHeight="1">
      <c r="A157" s="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8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ht="15.75" customHeight="1">
      <c r="A158" s="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8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ht="15.75" customHeight="1">
      <c r="A159" s="3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8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ht="15.75" customHeight="1">
      <c r="A160" s="3"/>
      <c r="B160" s="3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8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ht="15.75" customHeight="1">
      <c r="A161" s="3"/>
      <c r="B161" s="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8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ht="15.75" customHeight="1">
      <c r="A162" s="3"/>
      <c r="B162" s="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8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ht="15.75" customHeight="1">
      <c r="A163" s="3"/>
      <c r="B163" s="3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8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ht="15.75" customHeight="1">
      <c r="A164" s="3"/>
      <c r="B164" s="3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8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ht="15.75" customHeight="1">
      <c r="A165" s="3"/>
      <c r="B165" s="3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8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ht="15.75" customHeight="1">
      <c r="A166" s="3"/>
      <c r="B166" s="3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8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ht="15.75" customHeight="1">
      <c r="A167" s="3"/>
      <c r="B167" s="3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8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ht="15.75" customHeight="1">
      <c r="A168" s="3"/>
      <c r="B168" s="3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8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ht="15.75" customHeight="1">
      <c r="A169" s="3"/>
      <c r="B169" s="3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8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ht="15.75" customHeight="1">
      <c r="A170" s="3"/>
      <c r="B170" s="3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8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ht="15.75" customHeight="1">
      <c r="A171" s="3"/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8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ht="15.75" customHeight="1">
      <c r="A172" s="3"/>
      <c r="B172" s="3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8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ht="15.75" customHeight="1">
      <c r="A173" s="3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8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ht="15.75" customHeight="1">
      <c r="A174" s="3"/>
      <c r="B174" s="3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8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ht="15.75" customHeight="1">
      <c r="A175" s="3"/>
      <c r="B175" s="3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8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ht="15.75" customHeight="1">
      <c r="A176" s="3"/>
      <c r="B176" s="3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8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ht="15.75" customHeight="1">
      <c r="A177" s="3"/>
      <c r="B177" s="3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8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ht="15.75" customHeight="1">
      <c r="A178" s="3"/>
      <c r="B178" s="3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8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ht="15.75" customHeight="1">
      <c r="A179" s="3"/>
      <c r="B179" s="3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8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ht="15.75" customHeight="1">
      <c r="A180" s="3"/>
      <c r="B180" s="3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8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ht="15.75" customHeight="1">
      <c r="A181" s="3"/>
      <c r="B181" s="3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8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ht="15.75" customHeight="1">
      <c r="A182" s="3"/>
      <c r="B182" s="3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8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ht="15.75" customHeight="1">
      <c r="A183" s="3"/>
      <c r="B183" s="3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8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ht="15.75" customHeight="1">
      <c r="A184" s="3"/>
      <c r="B184" s="3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8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ht="15.75" customHeight="1">
      <c r="A185" s="3"/>
      <c r="B185" s="3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8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ht="15.75" customHeight="1">
      <c r="A186" s="3"/>
      <c r="B186" s="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8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ht="15.75" customHeight="1">
      <c r="A187" s="3"/>
      <c r="B187" s="3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8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5.75" customHeight="1">
      <c r="A188" s="3"/>
      <c r="B188" s="3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8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ht="15.75" customHeight="1">
      <c r="A189" s="3"/>
      <c r="B189" s="3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8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ht="15.75" customHeight="1">
      <c r="A190" s="3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8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ht="15.75" customHeight="1">
      <c r="A191" s="3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8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ht="15.75" customHeight="1">
      <c r="A192" s="3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8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ht="15.75" customHeight="1">
      <c r="A193" s="3"/>
      <c r="B193" s="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8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ht="15.75" customHeight="1">
      <c r="A194" s="3"/>
      <c r="B194" s="3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8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ht="15.75" customHeight="1">
      <c r="A195" s="3"/>
      <c r="B195" s="3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8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ht="15.75" customHeight="1">
      <c r="A196" s="3"/>
      <c r="B196" s="3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8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ht="15.75" customHeight="1">
      <c r="A197" s="3"/>
      <c r="B197" s="3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8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ht="15.75" customHeight="1">
      <c r="A198" s="3"/>
      <c r="B198" s="3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8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ht="15.75" customHeight="1">
      <c r="A199" s="3"/>
      <c r="B199" s="3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8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ht="15.75" customHeight="1">
      <c r="A200" s="3"/>
      <c r="B200" s="3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8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ht="15.75" customHeight="1">
      <c r="A201" s="3"/>
      <c r="B201" s="3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8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ht="15.75" customHeight="1">
      <c r="A202" s="3"/>
      <c r="B202" s="3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8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ht="15.75" customHeight="1">
      <c r="A203" s="3"/>
      <c r="B203" s="3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8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ht="15.75" customHeight="1">
      <c r="A204" s="3"/>
      <c r="B204" s="3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8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ht="15.75" customHeight="1">
      <c r="A205" s="3"/>
      <c r="B205" s="3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8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ht="15.75" customHeight="1">
      <c r="A206" s="3"/>
      <c r="B206" s="3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8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ht="15.75" customHeight="1">
      <c r="A207" s="3"/>
      <c r="B207" s="3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8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ht="15.75" customHeight="1">
      <c r="A208" s="3"/>
      <c r="B208" s="3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8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ht="15.75" customHeight="1">
      <c r="A209" s="3"/>
      <c r="B209" s="3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8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ht="15.75" customHeight="1">
      <c r="A210" s="3"/>
      <c r="B210" s="3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8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5.75" customHeight="1">
      <c r="A211" s="3"/>
      <c r="B211" s="3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8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ht="15.75" customHeight="1">
      <c r="A212" s="3"/>
      <c r="B212" s="3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8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ht="15.75" customHeight="1">
      <c r="A213" s="3"/>
      <c r="B213" s="3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8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ht="15.75" customHeight="1">
      <c r="A214" s="3"/>
      <c r="B214" s="3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8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ht="15.75" customHeight="1">
      <c r="A215" s="3"/>
      <c r="B215" s="3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8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ht="15.75" customHeight="1">
      <c r="A216" s="3"/>
      <c r="B216" s="3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8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ht="15.75" customHeight="1">
      <c r="A217" s="3"/>
      <c r="B217" s="3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8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ht="15.75" customHeight="1">
      <c r="A218" s="3"/>
      <c r="B218" s="3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8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ht="15.75" customHeight="1">
      <c r="A219" s="3"/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8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ht="15.75" customHeight="1">
      <c r="A220" s="3"/>
      <c r="B220" s="3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8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ht="15.75" customHeight="1">
      <c r="A221" s="3"/>
      <c r="B221" s="3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8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ht="15.75" customHeight="1">
      <c r="A222" s="3"/>
      <c r="B222" s="3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8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ht="15.75" customHeight="1">
      <c r="A223" s="3"/>
      <c r="B223" s="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8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ht="15.75" customHeight="1">
      <c r="A224" s="3"/>
      <c r="B224" s="3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8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ht="15.75" customHeight="1">
      <c r="A225" s="3"/>
      <c r="B225" s="3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8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ht="15.75" customHeight="1">
      <c r="A226" s="3"/>
      <c r="B226" s="3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8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ht="15.75" customHeight="1">
      <c r="A227" s="3"/>
      <c r="B227" s="3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8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ht="15.75" customHeight="1">
      <c r="A228" s="3"/>
      <c r="B228" s="3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8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ht="15.75" customHeight="1">
      <c r="A229" s="3"/>
      <c r="B229" s="3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8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ht="15.75" customHeight="1">
      <c r="A230" s="3"/>
      <c r="B230" s="3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8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ht="15.75" customHeight="1">
      <c r="A231" s="3"/>
      <c r="B231" s="3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8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ht="15.75" customHeight="1">
      <c r="A232" s="3"/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8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ht="15.75" customHeight="1">
      <c r="A233" s="3"/>
      <c r="B233" s="3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8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ht="15.75" customHeight="1">
      <c r="A234" s="3"/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8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ht="15.75" customHeight="1">
      <c r="A235" s="3"/>
      <c r="B235" s="3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8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ht="15.75" customHeight="1">
      <c r="A236" s="3"/>
      <c r="B236" s="3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8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ht="15.75" customHeight="1">
      <c r="A237" s="3"/>
      <c r="B237" s="3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8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ht="15.75" customHeight="1">
      <c r="A238" s="3"/>
      <c r="B238" s="3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8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ht="15.75" customHeight="1">
      <c r="A239" s="3"/>
      <c r="B239" s="3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8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ht="15.75" customHeight="1">
      <c r="A240" s="3"/>
      <c r="B240" s="3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8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ht="15.75" customHeight="1">
      <c r="A241" s="3"/>
      <c r="B241" s="3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8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ht="15.75" customHeight="1">
      <c r="A242" s="3"/>
      <c r="B242" s="3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8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ht="15.75" customHeight="1">
      <c r="A243" s="3"/>
      <c r="B243" s="3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8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ht="15.75" customHeight="1">
      <c r="A244" s="3"/>
      <c r="B244" s="3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8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ht="15.75" customHeight="1">
      <c r="A245" s="3"/>
      <c r="B245" s="3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8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ht="15.75" customHeight="1">
      <c r="A246" s="3"/>
      <c r="B246" s="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8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ht="15.75" customHeight="1">
      <c r="A247" s="3"/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8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ht="15.75" customHeight="1">
      <c r="A248" s="3"/>
      <c r="B248" s="3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8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ht="15.75" customHeight="1">
      <c r="A249" s="3"/>
      <c r="B249" s="3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8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ht="15.75" customHeight="1">
      <c r="A250" s="3"/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8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ht="15.75" customHeight="1">
      <c r="A251" s="3"/>
      <c r="B251" s="3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8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ht="15.75" customHeight="1">
      <c r="A252" s="3"/>
      <c r="B252" s="3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8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">
    <mergeCell ref="A2:B2"/>
  </mergeCells>
  <printOptions gridLines="1" horizontalCentered="1"/>
  <pageMargins bottom="0.6" footer="0.0" header="0.0" left="0.6" right="0.6" top="0.6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4.86"/>
    <col customWidth="1" min="2" max="2" width="27.86"/>
    <col customWidth="1" min="3" max="3" width="12.29"/>
    <col customWidth="1" min="4" max="4" width="14.14"/>
    <col customWidth="1" min="5" max="5" width="13.71"/>
    <col customWidth="1" min="6" max="6" width="13.14"/>
    <col customWidth="1" min="7" max="7" width="13.86"/>
    <col customWidth="1" min="8" max="8" width="13.71"/>
    <col customWidth="1" min="9" max="9" width="13.57"/>
    <col customWidth="1" min="10" max="10" width="14.0"/>
    <col customWidth="1" min="11" max="11" width="17.14"/>
    <col customWidth="1" min="12" max="12" width="13.14"/>
    <col customWidth="1" min="13" max="13" width="11.71"/>
    <col customWidth="1" min="14" max="14" width="17.29"/>
    <col customWidth="1" min="15" max="15" width="14.71"/>
  </cols>
  <sheetData>
    <row r="1">
      <c r="A1" s="2" t="s">
        <v>0</v>
      </c>
      <c r="B1" s="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8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0" t="s">
        <v>1</v>
      </c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3" t="s">
        <v>3</v>
      </c>
      <c r="B3" s="3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8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5" t="s">
        <v>5</v>
      </c>
      <c r="B4" s="15" t="s">
        <v>6</v>
      </c>
      <c r="C4" s="17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  <c r="M4" s="17" t="s">
        <v>18</v>
      </c>
      <c r="N4" s="17" t="s">
        <v>19</v>
      </c>
      <c r="O4" s="17" t="s">
        <v>20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5">
        <v>1.0</v>
      </c>
      <c r="B5" s="3" t="s">
        <v>22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1">
        <f t="shared" ref="O5:O62" si="1">SUM(C5:N5)</f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5">
        <v>2.0</v>
      </c>
      <c r="B6" s="3" t="s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1">
        <f t="shared" si="1"/>
        <v>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5">
        <v>3.0</v>
      </c>
      <c r="B7" s="3" t="s">
        <v>28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1">
        <f t="shared" si="1"/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5">
        <v>4.0</v>
      </c>
      <c r="B8" s="3" t="s">
        <v>30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1">
        <f t="shared" si="1"/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5">
        <v>5.0</v>
      </c>
      <c r="B9" s="3" t="s">
        <v>32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31">
        <f t="shared" si="1"/>
        <v>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5">
        <v>6.0</v>
      </c>
      <c r="B10" s="3" t="s">
        <v>34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31">
        <f t="shared" si="1"/>
        <v>0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5">
        <v>7.0</v>
      </c>
      <c r="B11" s="3" t="s">
        <v>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31">
        <f t="shared" si="1"/>
        <v>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5">
        <v>8.0</v>
      </c>
      <c r="B12" s="3" t="s">
        <v>37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1">
        <f t="shared" si="1"/>
        <v>0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5">
        <v>9.0</v>
      </c>
      <c r="B13" s="3" t="s">
        <v>39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1">
        <f t="shared" si="1"/>
        <v>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5">
        <v>10.0</v>
      </c>
      <c r="B14" s="3" t="s">
        <v>40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1">
        <f t="shared" si="1"/>
        <v>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5">
        <v>11.0</v>
      </c>
      <c r="B15" s="3" t="s">
        <v>42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31">
        <f t="shared" si="1"/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5">
        <v>12.0</v>
      </c>
      <c r="B16" s="3" t="s">
        <v>43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1">
        <f t="shared" si="1"/>
        <v>0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5">
        <v>13.0</v>
      </c>
      <c r="B17" s="3" t="s">
        <v>45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1">
        <f t="shared" si="1"/>
        <v>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5">
        <v>14.0</v>
      </c>
      <c r="B18" s="3" t="s">
        <v>47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1">
        <f t="shared" si="1"/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25">
        <v>15.0</v>
      </c>
      <c r="B19" s="3" t="s">
        <v>49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31">
        <f t="shared" si="1"/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25">
        <v>16.0</v>
      </c>
      <c r="B20" s="3" t="s">
        <v>50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1">
        <f t="shared" si="1"/>
        <v>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25">
        <v>17.0</v>
      </c>
      <c r="B21" s="3" t="s">
        <v>54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1">
        <f t="shared" si="1"/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25">
        <v>18.0</v>
      </c>
      <c r="B22" s="3" t="s">
        <v>56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1">
        <f t="shared" si="1"/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25">
        <v>19.0</v>
      </c>
      <c r="B23" s="42" t="s">
        <v>58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1">
        <f t="shared" si="1"/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25">
        <v>20.0</v>
      </c>
      <c r="B24" s="42" t="s">
        <v>60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1">
        <f t="shared" si="1"/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25">
        <v>21.0</v>
      </c>
      <c r="B25" s="42" t="s">
        <v>63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1">
        <f t="shared" si="1"/>
        <v>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5">
        <v>22.0</v>
      </c>
      <c r="B26" s="42" t="s">
        <v>65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31">
        <f t="shared" si="1"/>
        <v>0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25">
        <v>23.0</v>
      </c>
      <c r="B27" s="42" t="s">
        <v>67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1">
        <f t="shared" si="1"/>
        <v>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5">
        <v>24.0</v>
      </c>
      <c r="B28" s="42" t="s">
        <v>69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1">
        <f t="shared" si="1"/>
        <v>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5">
        <v>25.0</v>
      </c>
      <c r="B29" s="42" t="s">
        <v>71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1">
        <f t="shared" si="1"/>
        <v>0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25">
        <v>26.0</v>
      </c>
      <c r="B30" s="42" t="s">
        <v>74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31">
        <f t="shared" si="1"/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25">
        <v>27.0</v>
      </c>
      <c r="B31" s="3" t="s">
        <v>75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1">
        <f t="shared" si="1"/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25">
        <v>28.0</v>
      </c>
      <c r="B32" s="3" t="s">
        <v>78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31">
        <f t="shared" si="1"/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25">
        <v>29.0</v>
      </c>
      <c r="B33" s="3" t="s">
        <v>81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1">
        <f t="shared" si="1"/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25">
        <v>30.0</v>
      </c>
      <c r="B34" s="3" t="s">
        <v>83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31">
        <f t="shared" si="1"/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25">
        <v>31.0</v>
      </c>
      <c r="B35" s="3" t="s">
        <v>84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31">
        <f t="shared" si="1"/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25">
        <v>32.0</v>
      </c>
      <c r="B36" s="3" t="s">
        <v>87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31">
        <f t="shared" si="1"/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25">
        <v>33.0</v>
      </c>
      <c r="B37" s="3" t="s">
        <v>88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31">
        <f t="shared" si="1"/>
        <v>0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25">
        <v>34.0</v>
      </c>
      <c r="B38" s="3" t="s">
        <v>90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31">
        <f t="shared" si="1"/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25">
        <v>35.0</v>
      </c>
      <c r="B39" s="42" t="s">
        <v>92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31">
        <f t="shared" si="1"/>
        <v>0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25">
        <v>36.0</v>
      </c>
      <c r="B40" s="3" t="s">
        <v>95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31">
        <f t="shared" si="1"/>
        <v>0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25">
        <v>37.0</v>
      </c>
      <c r="B41" s="3" t="s">
        <v>96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1">
        <f t="shared" si="1"/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25">
        <v>38.0</v>
      </c>
      <c r="B42" s="3" t="s">
        <v>99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31">
        <f t="shared" si="1"/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25">
        <v>39.0</v>
      </c>
      <c r="B43" s="3" t="s">
        <v>101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31">
        <f t="shared" si="1"/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25">
        <v>40.0</v>
      </c>
      <c r="B44" s="42" t="s">
        <v>104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31">
        <f t="shared" si="1"/>
        <v>0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25">
        <v>41.0</v>
      </c>
      <c r="B45" s="42" t="s">
        <v>106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31">
        <f t="shared" si="1"/>
        <v>0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25">
        <v>42.0</v>
      </c>
      <c r="B46" s="42" t="s">
        <v>108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31">
        <f t="shared" si="1"/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25">
        <v>43.0</v>
      </c>
      <c r="B47" s="42" t="s">
        <v>111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1">
        <f t="shared" si="1"/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25">
        <v>44.0</v>
      </c>
      <c r="B48" s="42" t="s">
        <v>114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31">
        <f t="shared" si="1"/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25">
        <v>45.0</v>
      </c>
      <c r="B49" s="42" t="s">
        <v>116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31">
        <f t="shared" si="1"/>
        <v>0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25">
        <v>46.0</v>
      </c>
      <c r="B50" s="42" t="s">
        <v>119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31">
        <f t="shared" si="1"/>
        <v>0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25">
        <v>47.0</v>
      </c>
      <c r="B51" s="42" t="s">
        <v>121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31">
        <f t="shared" si="1"/>
        <v>0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25">
        <v>48.0</v>
      </c>
      <c r="B52" s="42" t="s">
        <v>124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31">
        <f t="shared" si="1"/>
        <v>0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25">
        <v>49.0</v>
      </c>
      <c r="B53" s="3" t="s">
        <v>126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31">
        <f t="shared" si="1"/>
        <v>0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25">
        <v>50.0</v>
      </c>
      <c r="B54" s="3" t="s">
        <v>129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31">
        <f t="shared" si="1"/>
        <v>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18">
        <v>51.0</v>
      </c>
      <c r="B55" s="3" t="s">
        <v>131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31">
        <f t="shared" si="1"/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25">
        <v>52.0</v>
      </c>
      <c r="B56" s="3" t="s">
        <v>133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1">
        <f t="shared" si="1"/>
        <v>0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18">
        <v>53.0</v>
      </c>
      <c r="B57" s="3" t="s">
        <v>138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31">
        <f t="shared" si="1"/>
        <v>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18">
        <v>54.0</v>
      </c>
      <c r="B58" s="3" t="s">
        <v>140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31">
        <f t="shared" si="1"/>
        <v>0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18">
        <v>55.0</v>
      </c>
      <c r="B59" s="3" t="s">
        <v>142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1">
        <f t="shared" si="1"/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8">
        <v>56.0</v>
      </c>
      <c r="B60" s="3" t="s">
        <v>144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1">
        <f t="shared" si="1"/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8">
        <v>57.0</v>
      </c>
      <c r="B61" s="3" t="s">
        <v>145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31">
        <f t="shared" si="1"/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8">
        <v>58.0</v>
      </c>
      <c r="B62" s="3" t="s">
        <v>148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1">
        <f t="shared" si="1"/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5"/>
      <c r="B63" s="15"/>
      <c r="C63" s="8"/>
      <c r="D63" s="50"/>
      <c r="E63" s="8"/>
      <c r="F63" s="8"/>
      <c r="G63" s="8"/>
      <c r="H63" s="8"/>
      <c r="I63" s="8"/>
      <c r="J63" s="8"/>
      <c r="K63" s="8"/>
      <c r="L63" s="8"/>
      <c r="M63" s="8"/>
      <c r="N63" s="8"/>
      <c r="O63" s="31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5"/>
      <c r="B64" s="15"/>
      <c r="C64" s="8"/>
      <c r="D64" s="50"/>
      <c r="E64" s="8"/>
      <c r="F64" s="8"/>
      <c r="G64" s="8"/>
      <c r="H64" s="8"/>
      <c r="I64" s="8"/>
      <c r="J64" s="8"/>
      <c r="K64" s="8"/>
      <c r="L64" s="8"/>
      <c r="M64" s="8"/>
      <c r="N64" s="8"/>
      <c r="O64" s="31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15"/>
      <c r="B65" s="15" t="s">
        <v>20</v>
      </c>
      <c r="C65" s="8">
        <f t="shared" ref="C65:N65" si="2">SUM(C5:C62)</f>
        <v>0</v>
      </c>
      <c r="D65" s="50">
        <f t="shared" si="2"/>
        <v>0</v>
      </c>
      <c r="E65" s="8">
        <f t="shared" si="2"/>
        <v>0</v>
      </c>
      <c r="F65" s="8">
        <f t="shared" si="2"/>
        <v>0</v>
      </c>
      <c r="G65" s="8">
        <f t="shared" si="2"/>
        <v>0</v>
      </c>
      <c r="H65" s="8">
        <f t="shared" si="2"/>
        <v>0</v>
      </c>
      <c r="I65" s="8">
        <f t="shared" si="2"/>
        <v>0</v>
      </c>
      <c r="J65" s="8">
        <f t="shared" si="2"/>
        <v>0</v>
      </c>
      <c r="K65" s="8">
        <f t="shared" si="2"/>
        <v>0</v>
      </c>
      <c r="L65" s="8">
        <f t="shared" si="2"/>
        <v>0</v>
      </c>
      <c r="M65" s="8">
        <f t="shared" si="2"/>
        <v>0</v>
      </c>
      <c r="N65" s="8">
        <f t="shared" si="2"/>
        <v>0</v>
      </c>
      <c r="O65" s="31">
        <f>SUM(C65:N65)</f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55.5" customHeight="1">
      <c r="A66" s="15"/>
      <c r="B66" s="15"/>
      <c r="C66" s="8"/>
      <c r="D66" s="54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5" t="s">
        <v>5</v>
      </c>
      <c r="B67" s="15" t="s">
        <v>12</v>
      </c>
      <c r="C67" s="17" t="s">
        <v>7</v>
      </c>
      <c r="D67" s="17" t="s">
        <v>8</v>
      </c>
      <c r="E67" s="17" t="s">
        <v>9</v>
      </c>
      <c r="F67" s="17" t="s">
        <v>10</v>
      </c>
      <c r="G67" s="17" t="s">
        <v>11</v>
      </c>
      <c r="H67" s="17" t="s">
        <v>13</v>
      </c>
      <c r="I67" s="17" t="s">
        <v>14</v>
      </c>
      <c r="J67" s="17" t="s">
        <v>15</v>
      </c>
      <c r="K67" s="17" t="s">
        <v>16</v>
      </c>
      <c r="L67" s="17" t="s">
        <v>17</v>
      </c>
      <c r="M67" s="17" t="s">
        <v>18</v>
      </c>
      <c r="N67" s="17" t="s">
        <v>19</v>
      </c>
      <c r="O67" s="17" t="s">
        <v>20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25">
        <v>1.0</v>
      </c>
      <c r="B68" s="3" t="s">
        <v>159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8">
        <f t="shared" ref="O68:O114" si="3">SUM(C68:N68)</f>
        <v>0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25">
        <v>2.0</v>
      </c>
      <c r="B69" s="3" t="s">
        <v>23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8">
        <f t="shared" si="3"/>
        <v>0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25">
        <v>3.0</v>
      </c>
      <c r="B70" s="3" t="s">
        <v>26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8">
        <f t="shared" si="3"/>
        <v>0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25">
        <v>4.0</v>
      </c>
      <c r="B71" s="3" t="s">
        <v>27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8">
        <f t="shared" si="3"/>
        <v>0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25">
        <v>5.0</v>
      </c>
      <c r="B72" s="3" t="s">
        <v>31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8">
        <f t="shared" si="3"/>
        <v>0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25">
        <v>6.0</v>
      </c>
      <c r="B73" s="3" t="s">
        <v>167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8">
        <f t="shared" si="3"/>
        <v>0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25">
        <v>7.0</v>
      </c>
      <c r="B74" s="3" t="s">
        <v>168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8">
        <f t="shared" si="3"/>
        <v>0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25">
        <v>8.0</v>
      </c>
      <c r="B75" s="3" t="s">
        <v>170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8">
        <f t="shared" si="3"/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25">
        <v>9.0</v>
      </c>
      <c r="B76" s="3" t="s">
        <v>171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8">
        <f t="shared" si="3"/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25">
        <v>10.0</v>
      </c>
      <c r="B77" s="3" t="s">
        <v>173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8">
        <f t="shared" si="3"/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25">
        <v>11.0</v>
      </c>
      <c r="B78" s="3" t="s">
        <v>175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8">
        <f t="shared" si="3"/>
        <v>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25">
        <v>12.0</v>
      </c>
      <c r="B79" s="3" t="s">
        <v>179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8">
        <f t="shared" si="3"/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25">
        <v>13.0</v>
      </c>
      <c r="B80" s="3" t="s">
        <v>181</v>
      </c>
      <c r="C80" s="5"/>
      <c r="D80" s="5"/>
      <c r="E80" s="5"/>
      <c r="F80" s="5"/>
      <c r="G80" s="5"/>
      <c r="H80" s="58"/>
      <c r="I80" s="5"/>
      <c r="J80" s="5"/>
      <c r="K80" s="5"/>
      <c r="L80" s="5"/>
      <c r="M80" s="5"/>
      <c r="N80" s="5"/>
      <c r="O80" s="8">
        <f t="shared" si="3"/>
        <v>0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25">
        <v>14.0</v>
      </c>
      <c r="B81" s="3" t="s">
        <v>185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8">
        <f t="shared" si="3"/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25">
        <v>15.0</v>
      </c>
      <c r="B82" s="3" t="s">
        <v>51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8">
        <f t="shared" si="3"/>
        <v>0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25">
        <v>16.0</v>
      </c>
      <c r="B83" s="3" t="s">
        <v>57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8">
        <f t="shared" si="3"/>
        <v>0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25">
        <v>17.0</v>
      </c>
      <c r="B84" s="3" t="s">
        <v>191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8">
        <f t="shared" si="3"/>
        <v>0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25">
        <v>18.0</v>
      </c>
      <c r="B85" s="3" t="s">
        <v>62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8">
        <f t="shared" si="3"/>
        <v>0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25">
        <v>19.0</v>
      </c>
      <c r="B86" s="3" t="s">
        <v>193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8">
        <f t="shared" si="3"/>
        <v>0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25">
        <v>20.0</v>
      </c>
      <c r="B87" s="3" t="s">
        <v>73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8">
        <f t="shared" si="3"/>
        <v>0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25">
        <v>21.0</v>
      </c>
      <c r="B88" s="3" t="s">
        <v>198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8">
        <f t="shared" si="3"/>
        <v>0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25">
        <v>22.0</v>
      </c>
      <c r="B89" s="3" t="s">
        <v>201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8">
        <f t="shared" si="3"/>
        <v>0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25">
        <v>23.0</v>
      </c>
      <c r="B90" s="3" t="s">
        <v>202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8">
        <f t="shared" si="3"/>
        <v>0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25">
        <v>24.0</v>
      </c>
      <c r="B91" s="3" t="s">
        <v>203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8">
        <f t="shared" si="3"/>
        <v>0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25">
        <v>25.0</v>
      </c>
      <c r="B92" s="3" t="s">
        <v>204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8">
        <f t="shared" si="3"/>
        <v>0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25">
        <v>26.0</v>
      </c>
      <c r="B93" s="3" t="s">
        <v>208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8">
        <f t="shared" si="3"/>
        <v>0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25">
        <v>27.0</v>
      </c>
      <c r="B94" s="3" t="s">
        <v>212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8">
        <f t="shared" si="3"/>
        <v>0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25">
        <v>28.0</v>
      </c>
      <c r="B95" s="3" t="s">
        <v>213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8">
        <f t="shared" si="3"/>
        <v>0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25">
        <v>29.0</v>
      </c>
      <c r="B96" s="3" t="s">
        <v>214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8">
        <f t="shared" si="3"/>
        <v>0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25">
        <v>30.0</v>
      </c>
      <c r="B97" s="3" t="s">
        <v>97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8">
        <f t="shared" si="3"/>
        <v>0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25">
        <v>31.0</v>
      </c>
      <c r="B98" s="3" t="s">
        <v>215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8">
        <f t="shared" si="3"/>
        <v>0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25">
        <v>32.0</v>
      </c>
      <c r="B99" s="3" t="s">
        <v>146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8">
        <f t="shared" si="3"/>
        <v>0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25">
        <v>33.0</v>
      </c>
      <c r="B100" s="3" t="s">
        <v>143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8">
        <f t="shared" si="3"/>
        <v>0</v>
      </c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25">
        <v>34.0</v>
      </c>
      <c r="B101" s="3" t="s">
        <v>151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8">
        <f t="shared" si="3"/>
        <v>0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25">
        <v>35.0</v>
      </c>
      <c r="B102" s="3" t="s">
        <v>216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8">
        <f t="shared" si="3"/>
        <v>0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25">
        <v>36.0</v>
      </c>
      <c r="B103" s="3" t="s">
        <v>217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8">
        <f t="shared" si="3"/>
        <v>0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25">
        <v>37.0</v>
      </c>
      <c r="B104" s="3" t="s">
        <v>139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8">
        <f t="shared" si="3"/>
        <v>0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25">
        <v>38.0</v>
      </c>
      <c r="B105" s="3" t="s">
        <v>218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8">
        <f t="shared" si="3"/>
        <v>0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25">
        <v>39.0</v>
      </c>
      <c r="B106" s="3" t="s">
        <v>219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8">
        <f t="shared" si="3"/>
        <v>0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25">
        <v>40.0</v>
      </c>
      <c r="B107" s="3" t="s">
        <v>220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8">
        <f t="shared" si="3"/>
        <v>0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18">
        <v>41.0</v>
      </c>
      <c r="B108" s="3" t="s">
        <v>221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8">
        <f t="shared" si="3"/>
        <v>0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18">
        <v>42.0</v>
      </c>
      <c r="B109" s="3" t="s">
        <v>222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8">
        <f t="shared" si="3"/>
        <v>0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18">
        <v>43.0</v>
      </c>
      <c r="B110" s="3" t="s">
        <v>223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8">
        <f t="shared" si="3"/>
        <v>0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18">
        <v>44.0</v>
      </c>
      <c r="B111" s="3" t="s">
        <v>224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8">
        <f t="shared" si="3"/>
        <v>0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18">
        <v>45.0</v>
      </c>
      <c r="B112" s="3" t="s">
        <v>225</v>
      </c>
      <c r="C112" s="8"/>
      <c r="D112" s="5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8">
        <f t="shared" si="3"/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18">
        <v>46.0</v>
      </c>
      <c r="B113" s="3" t="s">
        <v>127</v>
      </c>
      <c r="C113" s="8"/>
      <c r="D113" s="5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8">
        <f t="shared" si="3"/>
        <v>0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18">
        <v>47.0</v>
      </c>
      <c r="B114" s="3" t="s">
        <v>226</v>
      </c>
      <c r="C114" s="8"/>
      <c r="D114" s="5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8">
        <f t="shared" si="3"/>
        <v>0</v>
      </c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15"/>
      <c r="B115" s="15"/>
      <c r="C115" s="8"/>
      <c r="D115" s="50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15"/>
      <c r="B116" s="15"/>
      <c r="C116" s="8"/>
      <c r="D116" s="50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15"/>
      <c r="B117" s="15" t="s">
        <v>20</v>
      </c>
      <c r="C117" s="8">
        <f t="shared" ref="C117:N117" si="4">SUM(C68:C114)</f>
        <v>0</v>
      </c>
      <c r="D117" s="50">
        <f t="shared" si="4"/>
        <v>0</v>
      </c>
      <c r="E117" s="8">
        <f t="shared" si="4"/>
        <v>0</v>
      </c>
      <c r="F117" s="8">
        <f t="shared" si="4"/>
        <v>0</v>
      </c>
      <c r="G117" s="8">
        <f t="shared" si="4"/>
        <v>0</v>
      </c>
      <c r="H117" s="8">
        <f t="shared" si="4"/>
        <v>0</v>
      </c>
      <c r="I117" s="8">
        <f t="shared" si="4"/>
        <v>0</v>
      </c>
      <c r="J117" s="8">
        <f t="shared" si="4"/>
        <v>0</v>
      </c>
      <c r="K117" s="8">
        <f t="shared" si="4"/>
        <v>0</v>
      </c>
      <c r="L117" s="8">
        <f t="shared" si="4"/>
        <v>0</v>
      </c>
      <c r="M117" s="8">
        <f t="shared" si="4"/>
        <v>0</v>
      </c>
      <c r="N117" s="8">
        <f t="shared" si="4"/>
        <v>0</v>
      </c>
      <c r="O117" s="8">
        <f>SUM(C117:N117)</f>
        <v>0</v>
      </c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8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77" t="s">
        <v>227</v>
      </c>
      <c r="O119" s="77">
        <f>O65+O117</f>
        <v>0</v>
      </c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8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8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8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80" t="s">
        <v>228</v>
      </c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4" t="s">
        <v>20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85" t="s">
        <v>229</v>
      </c>
      <c r="C124" s="86"/>
      <c r="D124" s="86"/>
      <c r="E124" s="86"/>
      <c r="F124" s="86"/>
      <c r="G124" s="86"/>
      <c r="H124" s="86"/>
      <c r="I124" s="86"/>
      <c r="J124" s="86">
        <v>3000.0</v>
      </c>
      <c r="K124" s="86">
        <v>1000.0</v>
      </c>
      <c r="L124" s="86"/>
      <c r="M124" s="86"/>
      <c r="N124" s="86"/>
      <c r="O124" s="88">
        <f>sum(C124:N124)</f>
        <v>4000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8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8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8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8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8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8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8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8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8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8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8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8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8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8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8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8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8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8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8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8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8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8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8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8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8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8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8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8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8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8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8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8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8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8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8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8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8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8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8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8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8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8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8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8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8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8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8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8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8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8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8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8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8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8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8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8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8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8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8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8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8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8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8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8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8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8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8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8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8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8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8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8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8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8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8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8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8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8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8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8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8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8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8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8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8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8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8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8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8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8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8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8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8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8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8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8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8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8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8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8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8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8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8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8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8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8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8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8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8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8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8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8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8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8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8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8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8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8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8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8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8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8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8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8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8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8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8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8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8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8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8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8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8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8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8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8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8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8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8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8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8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8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8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8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8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8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8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8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8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8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8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/>
  <pageMargins bottom="0.75" footer="0.0" header="0.0" left="0.7" right="0.7" top="0.75"/>
  <pageSetup orientation="portrait"/>
  <drawing r:id="rId1"/>
</worksheet>
</file>